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120" windowHeight="9120" firstSheet="20" activeTab="22"/>
  </bookViews>
  <sheets>
    <sheet name="1月歲入" sheetId="1" r:id="rId1"/>
    <sheet name="1月經費" sheetId="2" r:id="rId2"/>
    <sheet name="2月歲入 " sheetId="3" r:id="rId3"/>
    <sheet name="2月經費" sheetId="4" r:id="rId4"/>
    <sheet name="3月歲入  " sheetId="5" r:id="rId5"/>
    <sheet name="3月經費 " sheetId="6" r:id="rId6"/>
    <sheet name="4月歲入  " sheetId="7" r:id="rId7"/>
    <sheet name="4經費  " sheetId="8" r:id="rId8"/>
    <sheet name="5月歲入   " sheetId="9" r:id="rId9"/>
    <sheet name="5經費   " sheetId="10" r:id="rId10"/>
    <sheet name="6月歲入    " sheetId="11" r:id="rId11"/>
    <sheet name="6經費    " sheetId="12" r:id="rId12"/>
    <sheet name="7月歲入     " sheetId="13" r:id="rId13"/>
    <sheet name="7經費     " sheetId="14" r:id="rId14"/>
    <sheet name="8月歲入      " sheetId="15" r:id="rId15"/>
    <sheet name="8經費     " sheetId="16" r:id="rId16"/>
    <sheet name="9月歲入      " sheetId="17" r:id="rId17"/>
    <sheet name="9月經費      " sheetId="18" r:id="rId18"/>
    <sheet name="10月歲入       " sheetId="19" r:id="rId19"/>
    <sheet name="10月經費      " sheetId="20" r:id="rId20"/>
    <sheet name="11月經費      " sheetId="21" r:id="rId21"/>
    <sheet name="11月歲入       " sheetId="22" r:id="rId22"/>
    <sheet name="12月歲入        " sheetId="23" r:id="rId23"/>
    <sheet name="12月經費       " sheetId="24" r:id="rId24"/>
    <sheet name="Sheet7" sheetId="25" r:id="rId25"/>
    <sheet name="Sheet6" sheetId="26" r:id="rId26"/>
    <sheet name="Sheet5" sheetId="27" r:id="rId27"/>
    <sheet name="Sheet4" sheetId="28" r:id="rId28"/>
    <sheet name="Sheet1" sheetId="29" r:id="rId29"/>
    <sheet name="Sheet2" sheetId="30" r:id="rId30"/>
    <sheet name="Sheet3" sheetId="31" r:id="rId31"/>
  </sheets>
  <definedNames/>
  <calcPr fullCalcOnLoad="1"/>
</workbook>
</file>

<file path=xl/sharedStrings.xml><?xml version="1.0" encoding="utf-8"?>
<sst xmlns="http://schemas.openxmlformats.org/spreadsheetml/2006/main" count="1102" uniqueCount="465">
  <si>
    <t>高雄市政府工務局</t>
  </si>
  <si>
    <r>
      <t>歲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入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</si>
  <si>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t>科目名稱</t>
  </si>
  <si>
    <t>全年度預算數</t>
  </si>
  <si>
    <t>截至本月止</t>
  </si>
  <si>
    <t>實收數</t>
  </si>
  <si>
    <t>未收入之分配數</t>
  </si>
  <si>
    <t>納庫累計數</t>
  </si>
  <si>
    <t>預算分配數</t>
  </si>
  <si>
    <t>本月份</t>
  </si>
  <si>
    <t>截至本月累計數</t>
  </si>
  <si>
    <t>罰款及賠收入</t>
  </si>
  <si>
    <r>
      <t xml:space="preserve">    </t>
    </r>
    <r>
      <rPr>
        <sz val="12"/>
        <color indexed="8"/>
        <rFont val="標楷體"/>
        <family val="4"/>
      </rPr>
      <t>罰款收入</t>
    </r>
  </si>
  <si>
    <r>
      <t xml:space="preserve">        </t>
    </r>
    <r>
      <rPr>
        <sz val="12"/>
        <color indexed="8"/>
        <rFont val="標楷體"/>
        <family val="4"/>
      </rPr>
      <t>建築罰款</t>
    </r>
  </si>
  <si>
    <t>　　挖掘道路罰款</t>
  </si>
  <si>
    <r>
      <t xml:space="preserve">    </t>
    </r>
    <r>
      <rPr>
        <sz val="12"/>
        <color indexed="8"/>
        <rFont val="標楷體"/>
        <family val="4"/>
      </rPr>
      <t>其他罰款</t>
    </r>
  </si>
  <si>
    <t>規費收入</t>
  </si>
  <si>
    <r>
      <t xml:space="preserve">   </t>
    </r>
    <r>
      <rPr>
        <sz val="12"/>
        <color indexed="8"/>
        <rFont val="標楷體"/>
        <family val="4"/>
      </rPr>
      <t>行政規費</t>
    </r>
  </si>
  <si>
    <r>
      <t>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　證照費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</si>
  <si>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審查費</t>
    </r>
  </si>
  <si>
    <t xml:space="preserve">  使用規費收入</t>
  </si>
  <si>
    <t xml:space="preserve">    場地設施使用費</t>
  </si>
  <si>
    <t>財產收入</t>
  </si>
  <si>
    <r>
      <t xml:space="preserve"> </t>
    </r>
    <r>
      <rPr>
        <sz val="12"/>
        <color indexed="8"/>
        <rFont val="標楷體"/>
        <family val="4"/>
      </rPr>
      <t>　財產孳息</t>
    </r>
  </si>
  <si>
    <r>
      <t xml:space="preserve"> </t>
    </r>
    <r>
      <rPr>
        <sz val="12"/>
        <color indexed="8"/>
        <rFont val="標楷體"/>
        <family val="4"/>
      </rPr>
      <t>　　公有宿舍使用費</t>
    </r>
  </si>
  <si>
    <t>補助收入</t>
  </si>
  <si>
    <r>
      <t xml:space="preserve">  </t>
    </r>
    <r>
      <rPr>
        <sz val="12"/>
        <color indexed="8"/>
        <rFont val="標楷體"/>
        <family val="4"/>
      </rPr>
      <t>中央各部會補助收入</t>
    </r>
  </si>
  <si>
    <r>
      <t xml:space="preserve">     </t>
    </r>
    <r>
      <rPr>
        <sz val="12"/>
        <color indexed="8"/>
        <rFont val="標楷體"/>
        <family val="4"/>
      </rPr>
      <t>中央各部會補助收入</t>
    </r>
  </si>
  <si>
    <t>其他收入</t>
  </si>
  <si>
    <r>
      <t xml:space="preserve">  </t>
    </r>
    <r>
      <rPr>
        <sz val="12"/>
        <color indexed="8"/>
        <rFont val="標楷體"/>
        <family val="4"/>
      </rPr>
      <t>什項收入</t>
    </r>
  </si>
  <si>
    <r>
      <t xml:space="preserve">       </t>
    </r>
    <r>
      <rPr>
        <sz val="12"/>
        <color indexed="8"/>
        <rFont val="標楷體"/>
        <family val="4"/>
      </rPr>
      <t>什項收入</t>
    </r>
  </si>
  <si>
    <t>合計</t>
  </si>
  <si>
    <r>
      <t>經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費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</si>
  <si>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t>科目名稱</t>
  </si>
  <si>
    <t>全年度預算數</t>
  </si>
  <si>
    <t>截至本月止</t>
  </si>
  <si>
    <t>實支數</t>
  </si>
  <si>
    <t>未支出之預算分配數</t>
  </si>
  <si>
    <t>預算分配數</t>
  </si>
  <si>
    <t>本月份</t>
  </si>
  <si>
    <t>截至本月累計數</t>
  </si>
  <si>
    <t>交通支出</t>
  </si>
  <si>
    <t>一般行政</t>
  </si>
  <si>
    <r>
      <t xml:space="preserve">  </t>
    </r>
    <r>
      <rPr>
        <sz val="12"/>
        <rFont val="標楷體"/>
        <family val="4"/>
      </rPr>
      <t>行政管理</t>
    </r>
  </si>
  <si>
    <r>
      <t xml:space="preserve">    </t>
    </r>
    <r>
      <rPr>
        <sz val="12"/>
        <rFont val="標楷體"/>
        <family val="4"/>
      </rPr>
      <t>人事費</t>
    </r>
  </si>
  <si>
    <r>
      <t xml:space="preserve">    </t>
    </r>
    <r>
      <rPr>
        <sz val="12"/>
        <color indexed="8"/>
        <rFont val="標楷體"/>
        <family val="4"/>
      </rPr>
      <t>業務費</t>
    </r>
  </si>
  <si>
    <r>
      <t xml:space="preserve">    </t>
    </r>
    <r>
      <rPr>
        <sz val="12"/>
        <color indexed="8"/>
        <rFont val="標楷體"/>
        <family val="4"/>
      </rPr>
      <t>獎補助及損失</t>
    </r>
  </si>
  <si>
    <r>
      <t xml:space="preserve">  </t>
    </r>
    <r>
      <rPr>
        <sz val="12"/>
        <rFont val="標楷體"/>
        <family val="4"/>
      </rPr>
      <t>業務管理</t>
    </r>
  </si>
  <si>
    <r>
      <t xml:space="preserve">    </t>
    </r>
    <r>
      <rPr>
        <sz val="12"/>
        <rFont val="標楷體"/>
        <family val="4"/>
      </rPr>
      <t>設備及投資</t>
    </r>
  </si>
  <si>
    <t>建築管理</t>
  </si>
  <si>
    <r>
      <t xml:space="preserve">   </t>
    </r>
    <r>
      <rPr>
        <sz val="12"/>
        <rFont val="標楷體"/>
        <family val="4"/>
      </rPr>
      <t>建照審查及施工公安使用管理</t>
    </r>
  </si>
  <si>
    <r>
      <t xml:space="preserve">    </t>
    </r>
    <r>
      <rPr>
        <sz val="12"/>
        <color indexed="8"/>
        <rFont val="標楷體"/>
        <family val="4"/>
      </rPr>
      <t>預備金</t>
    </r>
  </si>
  <si>
    <t>工程企劃行政</t>
  </si>
  <si>
    <r>
      <t xml:space="preserve">  </t>
    </r>
    <r>
      <rPr>
        <sz val="12"/>
        <rFont val="標楷體"/>
        <family val="4"/>
      </rPr>
      <t>共同管道管理</t>
    </r>
  </si>
  <si>
    <t>預備金</t>
  </si>
  <si>
    <r>
      <t xml:space="preserve">  </t>
    </r>
    <r>
      <rPr>
        <sz val="12"/>
        <color indexed="8"/>
        <rFont val="標楷體"/>
        <family val="4"/>
      </rPr>
      <t>第一預備金</t>
    </r>
  </si>
  <si>
    <t>工程企劃行政管理</t>
  </si>
  <si>
    <r>
      <t xml:space="preserve">  </t>
    </r>
    <r>
      <rPr>
        <sz val="12"/>
        <rFont val="標楷體"/>
        <family val="4"/>
      </rPr>
      <t>工程企劃業務管理及策略規劃</t>
    </r>
  </si>
  <si>
    <t>經資門合計</t>
  </si>
  <si>
    <t>退休撫卹支出</t>
  </si>
  <si>
    <t>退撫金</t>
  </si>
  <si>
    <r>
      <t xml:space="preserve">  </t>
    </r>
    <r>
      <rPr>
        <sz val="11"/>
        <rFont val="標楷體"/>
        <family val="4"/>
      </rPr>
      <t>退撫金</t>
    </r>
  </si>
  <si>
    <t>其他支出</t>
  </si>
  <si>
    <t>天然災害準備金</t>
  </si>
  <si>
    <t>業務費</t>
  </si>
  <si>
    <t>統籌科目合計</t>
  </si>
  <si>
    <t>經資門與統籌科目總計</t>
  </si>
  <si>
    <t xml:space="preserve">    道路使用費</t>
  </si>
  <si>
    <r>
      <t xml:space="preserve">  </t>
    </r>
    <r>
      <rPr>
        <sz val="12"/>
        <rFont val="標楷體"/>
        <family val="4"/>
      </rPr>
      <t>公務人員待遇福利</t>
    </r>
  </si>
  <si>
    <r>
      <t xml:space="preserve">     </t>
    </r>
    <r>
      <rPr>
        <sz val="12"/>
        <rFont val="標楷體"/>
        <family val="4"/>
      </rPr>
      <t>公務人員待遇福利</t>
    </r>
  </si>
  <si>
    <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標楷體"/>
        <family val="4"/>
      </rPr>
      <t>日止</t>
    </r>
  </si>
  <si>
    <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標楷體"/>
        <family val="4"/>
      </rPr>
      <t>日止</t>
    </r>
  </si>
  <si>
    <t>高雄市政府工務局</t>
  </si>
  <si>
    <r>
      <t>歲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入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</si>
  <si>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t>科目名稱</t>
  </si>
  <si>
    <t>全年度預算數</t>
  </si>
  <si>
    <t>截至本月止</t>
  </si>
  <si>
    <t>實收數</t>
  </si>
  <si>
    <t>未收入之分配數</t>
  </si>
  <si>
    <t>納庫累計數</t>
  </si>
  <si>
    <t>預算分配數</t>
  </si>
  <si>
    <t>本月份</t>
  </si>
  <si>
    <t>截至本月累計數</t>
  </si>
  <si>
    <t>罰款及賠收入</t>
  </si>
  <si>
    <r>
      <t xml:space="preserve">    </t>
    </r>
    <r>
      <rPr>
        <sz val="12"/>
        <color indexed="8"/>
        <rFont val="標楷體"/>
        <family val="4"/>
      </rPr>
      <t>罰款收入</t>
    </r>
  </si>
  <si>
    <r>
      <t xml:space="preserve">        </t>
    </r>
    <r>
      <rPr>
        <sz val="12"/>
        <color indexed="8"/>
        <rFont val="標楷體"/>
        <family val="4"/>
      </rPr>
      <t>建築罰款</t>
    </r>
  </si>
  <si>
    <t>　　挖掘道路罰款</t>
  </si>
  <si>
    <t>規費收入</t>
  </si>
  <si>
    <r>
      <t xml:space="preserve">   </t>
    </r>
    <r>
      <rPr>
        <sz val="12"/>
        <color indexed="8"/>
        <rFont val="標楷體"/>
        <family val="4"/>
      </rPr>
      <t>行政規費</t>
    </r>
  </si>
  <si>
    <r>
      <t>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　證照費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</si>
  <si>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審查費</t>
    </r>
  </si>
  <si>
    <t xml:space="preserve">  使用規費收入</t>
  </si>
  <si>
    <t xml:space="preserve">    場地設施使用費</t>
  </si>
  <si>
    <t xml:space="preserve">    道路使用費</t>
  </si>
  <si>
    <t>財產收入</t>
  </si>
  <si>
    <r>
      <t xml:space="preserve"> </t>
    </r>
    <r>
      <rPr>
        <sz val="12"/>
        <color indexed="8"/>
        <rFont val="標楷體"/>
        <family val="4"/>
      </rPr>
      <t>　財產孳息</t>
    </r>
  </si>
  <si>
    <r>
      <t xml:space="preserve"> </t>
    </r>
    <r>
      <rPr>
        <sz val="12"/>
        <color indexed="8"/>
        <rFont val="標楷體"/>
        <family val="4"/>
      </rPr>
      <t>　　公有宿舍使用費</t>
    </r>
  </si>
  <si>
    <t>補助收入</t>
  </si>
  <si>
    <r>
      <t xml:space="preserve">  </t>
    </r>
    <r>
      <rPr>
        <sz val="12"/>
        <color indexed="8"/>
        <rFont val="標楷體"/>
        <family val="4"/>
      </rPr>
      <t>中央各部會補助收入</t>
    </r>
  </si>
  <si>
    <r>
      <t xml:space="preserve">     </t>
    </r>
    <r>
      <rPr>
        <sz val="12"/>
        <color indexed="8"/>
        <rFont val="標楷體"/>
        <family val="4"/>
      </rPr>
      <t>中央各部會補助收入</t>
    </r>
  </si>
  <si>
    <t>其他收入</t>
  </si>
  <si>
    <r>
      <t xml:space="preserve">  </t>
    </r>
    <r>
      <rPr>
        <sz val="12"/>
        <color indexed="8"/>
        <rFont val="標楷體"/>
        <family val="4"/>
      </rPr>
      <t>什項收入</t>
    </r>
  </si>
  <si>
    <r>
      <t xml:space="preserve">       </t>
    </r>
    <r>
      <rPr>
        <sz val="12"/>
        <color indexed="8"/>
        <rFont val="標楷體"/>
        <family val="4"/>
      </rPr>
      <t>什項收入</t>
    </r>
  </si>
  <si>
    <t>合計</t>
  </si>
  <si>
    <r>
      <t>經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費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</si>
  <si>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t>實支數</t>
  </si>
  <si>
    <t>未支出之預算分配數</t>
  </si>
  <si>
    <t>交通支出</t>
  </si>
  <si>
    <t>一般行政</t>
  </si>
  <si>
    <r>
      <t xml:space="preserve">  </t>
    </r>
    <r>
      <rPr>
        <sz val="12"/>
        <rFont val="標楷體"/>
        <family val="4"/>
      </rPr>
      <t>行政管理</t>
    </r>
  </si>
  <si>
    <r>
      <t xml:space="preserve">    </t>
    </r>
    <r>
      <rPr>
        <sz val="12"/>
        <rFont val="標楷體"/>
        <family val="4"/>
      </rPr>
      <t>人事費</t>
    </r>
  </si>
  <si>
    <r>
      <t xml:space="preserve">    </t>
    </r>
    <r>
      <rPr>
        <sz val="12"/>
        <color indexed="8"/>
        <rFont val="標楷體"/>
        <family val="4"/>
      </rPr>
      <t>業務費</t>
    </r>
  </si>
  <si>
    <r>
      <t xml:space="preserve">    </t>
    </r>
    <r>
      <rPr>
        <sz val="12"/>
        <rFont val="標楷體"/>
        <family val="4"/>
      </rPr>
      <t>設備及投資</t>
    </r>
  </si>
  <si>
    <r>
      <t xml:space="preserve">    </t>
    </r>
    <r>
      <rPr>
        <sz val="12"/>
        <color indexed="8"/>
        <rFont val="標楷體"/>
        <family val="4"/>
      </rPr>
      <t>獎補助及損失</t>
    </r>
  </si>
  <si>
    <r>
      <t xml:space="preserve">  </t>
    </r>
    <r>
      <rPr>
        <sz val="12"/>
        <rFont val="標楷體"/>
        <family val="4"/>
      </rPr>
      <t>業務管理</t>
    </r>
  </si>
  <si>
    <t>建築管理</t>
  </si>
  <si>
    <r>
      <t xml:space="preserve">   </t>
    </r>
    <r>
      <rPr>
        <sz val="12"/>
        <rFont val="標楷體"/>
        <family val="4"/>
      </rPr>
      <t>建照審查及施工公安使用管理</t>
    </r>
  </si>
  <si>
    <r>
      <t xml:space="preserve">    </t>
    </r>
    <r>
      <rPr>
        <sz val="12"/>
        <color indexed="8"/>
        <rFont val="標楷體"/>
        <family val="4"/>
      </rPr>
      <t>預備金</t>
    </r>
  </si>
  <si>
    <t>工程企劃行政</t>
  </si>
  <si>
    <r>
      <t xml:space="preserve">  </t>
    </r>
    <r>
      <rPr>
        <sz val="12"/>
        <rFont val="標楷體"/>
        <family val="4"/>
      </rPr>
      <t>共同管道管理</t>
    </r>
  </si>
  <si>
    <t>預備金</t>
  </si>
  <si>
    <r>
      <t xml:space="preserve">  </t>
    </r>
    <r>
      <rPr>
        <sz val="12"/>
        <color indexed="8"/>
        <rFont val="標楷體"/>
        <family val="4"/>
      </rPr>
      <t>第一預備金</t>
    </r>
  </si>
  <si>
    <t>工程企劃行政管理</t>
  </si>
  <si>
    <r>
      <t xml:space="preserve">  </t>
    </r>
    <r>
      <rPr>
        <sz val="12"/>
        <rFont val="標楷體"/>
        <family val="4"/>
      </rPr>
      <t>工程企劃業務管理及策略規劃</t>
    </r>
  </si>
  <si>
    <t>經資門合計</t>
  </si>
  <si>
    <t>退休撫卹支出</t>
  </si>
  <si>
    <t>退撫金</t>
  </si>
  <si>
    <r>
      <t xml:space="preserve">  </t>
    </r>
    <r>
      <rPr>
        <sz val="11"/>
        <rFont val="標楷體"/>
        <family val="4"/>
      </rPr>
      <t>退撫金</t>
    </r>
  </si>
  <si>
    <t>其他支出</t>
  </si>
  <si>
    <r>
      <t xml:space="preserve">  </t>
    </r>
    <r>
      <rPr>
        <sz val="12"/>
        <rFont val="標楷體"/>
        <family val="4"/>
      </rPr>
      <t>公務人員待遇福利</t>
    </r>
  </si>
  <si>
    <r>
      <t xml:space="preserve">     </t>
    </r>
    <r>
      <rPr>
        <sz val="12"/>
        <rFont val="標楷體"/>
        <family val="4"/>
      </rPr>
      <t>公務人員待遇福利</t>
    </r>
  </si>
  <si>
    <t>天然災害準備金</t>
  </si>
  <si>
    <t>業務費</t>
  </si>
  <si>
    <t>統籌科目合計</t>
  </si>
  <si>
    <t>經資門與統籌科目總計</t>
  </si>
  <si>
    <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28</t>
    </r>
    <r>
      <rPr>
        <b/>
        <sz val="12"/>
        <color indexed="8"/>
        <rFont val="標楷體"/>
        <family val="4"/>
      </rPr>
      <t>日止</t>
    </r>
  </si>
  <si>
    <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02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28</t>
    </r>
    <r>
      <rPr>
        <b/>
        <sz val="12"/>
        <color indexed="8"/>
        <rFont val="標楷體"/>
        <family val="4"/>
      </rPr>
      <t>日止</t>
    </r>
  </si>
  <si>
    <r>
      <t xml:space="preserve">        </t>
    </r>
    <r>
      <rPr>
        <sz val="12"/>
        <color indexed="8"/>
        <rFont val="標楷體"/>
        <family val="4"/>
      </rPr>
      <t>其他罰款</t>
    </r>
  </si>
  <si>
    <t>高雄市政府工務局</t>
  </si>
  <si>
    <t>預算分配數</t>
  </si>
  <si>
    <t>本月份</t>
  </si>
  <si>
    <t>截至本月累計數</t>
  </si>
  <si>
    <t>罰款及賠收入</t>
  </si>
  <si>
    <r>
      <t>經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費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</si>
  <si>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t>實支數</t>
  </si>
  <si>
    <t>未支出之預算分配數</t>
  </si>
  <si>
    <t>交通支出</t>
  </si>
  <si>
    <t>一般行政</t>
  </si>
  <si>
    <r>
      <t xml:space="preserve">  </t>
    </r>
    <r>
      <rPr>
        <sz val="12"/>
        <rFont val="標楷體"/>
        <family val="4"/>
      </rPr>
      <t>行政管理</t>
    </r>
  </si>
  <si>
    <r>
      <t xml:space="preserve">    </t>
    </r>
    <r>
      <rPr>
        <sz val="12"/>
        <rFont val="標楷體"/>
        <family val="4"/>
      </rPr>
      <t>人事費</t>
    </r>
  </si>
  <si>
    <r>
      <t xml:space="preserve">    </t>
    </r>
    <r>
      <rPr>
        <sz val="12"/>
        <color indexed="8"/>
        <rFont val="標楷體"/>
        <family val="4"/>
      </rPr>
      <t>業務費</t>
    </r>
  </si>
  <si>
    <r>
      <t xml:space="preserve">    </t>
    </r>
    <r>
      <rPr>
        <sz val="12"/>
        <rFont val="標楷體"/>
        <family val="4"/>
      </rPr>
      <t>設備及投資</t>
    </r>
  </si>
  <si>
    <r>
      <t xml:space="preserve">    </t>
    </r>
    <r>
      <rPr>
        <sz val="12"/>
        <color indexed="8"/>
        <rFont val="標楷體"/>
        <family val="4"/>
      </rPr>
      <t>獎補助及損失</t>
    </r>
  </si>
  <si>
    <r>
      <t xml:space="preserve">  </t>
    </r>
    <r>
      <rPr>
        <sz val="12"/>
        <rFont val="標楷體"/>
        <family val="4"/>
      </rPr>
      <t>業務管理</t>
    </r>
  </si>
  <si>
    <t>建築管理</t>
  </si>
  <si>
    <r>
      <t xml:space="preserve">   </t>
    </r>
    <r>
      <rPr>
        <sz val="12"/>
        <rFont val="標楷體"/>
        <family val="4"/>
      </rPr>
      <t>建照審查及施工公安使用管理</t>
    </r>
  </si>
  <si>
    <r>
      <t xml:space="preserve">    </t>
    </r>
    <r>
      <rPr>
        <sz val="12"/>
        <color indexed="8"/>
        <rFont val="標楷體"/>
        <family val="4"/>
      </rPr>
      <t>預備金</t>
    </r>
  </si>
  <si>
    <t>工程企劃行政</t>
  </si>
  <si>
    <r>
      <t xml:space="preserve">  </t>
    </r>
    <r>
      <rPr>
        <sz val="12"/>
        <rFont val="標楷體"/>
        <family val="4"/>
      </rPr>
      <t>共同管道管理</t>
    </r>
  </si>
  <si>
    <t>預備金</t>
  </si>
  <si>
    <r>
      <t xml:space="preserve">  </t>
    </r>
    <r>
      <rPr>
        <sz val="12"/>
        <color indexed="8"/>
        <rFont val="標楷體"/>
        <family val="4"/>
      </rPr>
      <t>第一預備金</t>
    </r>
  </si>
  <si>
    <t>工程企劃行政管理</t>
  </si>
  <si>
    <r>
      <t xml:space="preserve">  </t>
    </r>
    <r>
      <rPr>
        <sz val="12"/>
        <rFont val="標楷體"/>
        <family val="4"/>
      </rPr>
      <t>工程企劃業務管理及策略規劃</t>
    </r>
  </si>
  <si>
    <t>經資門合計</t>
  </si>
  <si>
    <t>退休撫卹支出</t>
  </si>
  <si>
    <t>退撫金</t>
  </si>
  <si>
    <r>
      <t xml:space="preserve">  </t>
    </r>
    <r>
      <rPr>
        <sz val="11"/>
        <rFont val="標楷體"/>
        <family val="4"/>
      </rPr>
      <t>退撫金</t>
    </r>
  </si>
  <si>
    <t>其他支出</t>
  </si>
  <si>
    <r>
      <t xml:space="preserve">  </t>
    </r>
    <r>
      <rPr>
        <sz val="12"/>
        <rFont val="標楷體"/>
        <family val="4"/>
      </rPr>
      <t>公務人員待遇福利</t>
    </r>
  </si>
  <si>
    <r>
      <t xml:space="preserve">     </t>
    </r>
    <r>
      <rPr>
        <sz val="12"/>
        <rFont val="標楷體"/>
        <family val="4"/>
      </rPr>
      <t>公務人員待遇福利</t>
    </r>
  </si>
  <si>
    <t>天然災害準備金</t>
  </si>
  <si>
    <t>業務費</t>
  </si>
  <si>
    <t>統籌科目合計</t>
  </si>
  <si>
    <t>經資門與統籌科目總計</t>
  </si>
  <si>
    <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3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標楷體"/>
        <family val="4"/>
      </rPr>
      <t>日止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</si>
  <si>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許可費</t>
    </r>
  </si>
  <si>
    <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03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標楷體"/>
        <family val="4"/>
      </rPr>
      <t>日止</t>
    </r>
  </si>
  <si>
    <t>高雄市政府工務局</t>
  </si>
  <si>
    <r>
      <t>歲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入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</si>
  <si>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t>科目名稱</t>
  </si>
  <si>
    <t>全年度預算數</t>
  </si>
  <si>
    <t>截至本月止</t>
  </si>
  <si>
    <t>實收數</t>
  </si>
  <si>
    <t>未收入之分配數</t>
  </si>
  <si>
    <t>納庫累計數</t>
  </si>
  <si>
    <t>預算分配數</t>
  </si>
  <si>
    <t>本月份</t>
  </si>
  <si>
    <t>截至本月累計數</t>
  </si>
  <si>
    <t>罰款及賠收入</t>
  </si>
  <si>
    <r>
      <t xml:space="preserve">    </t>
    </r>
    <r>
      <rPr>
        <sz val="12"/>
        <color indexed="8"/>
        <rFont val="標楷體"/>
        <family val="4"/>
      </rPr>
      <t>罰款收入</t>
    </r>
  </si>
  <si>
    <r>
      <t xml:space="preserve">        </t>
    </r>
    <r>
      <rPr>
        <sz val="12"/>
        <color indexed="8"/>
        <rFont val="標楷體"/>
        <family val="4"/>
      </rPr>
      <t>建築罰款</t>
    </r>
  </si>
  <si>
    <t>　　挖掘道路罰款</t>
  </si>
  <si>
    <r>
      <t xml:space="preserve">        </t>
    </r>
    <r>
      <rPr>
        <sz val="12"/>
        <color indexed="8"/>
        <rFont val="標楷體"/>
        <family val="4"/>
      </rPr>
      <t>其他罰款</t>
    </r>
  </si>
  <si>
    <t>規費收入</t>
  </si>
  <si>
    <r>
      <t xml:space="preserve">   </t>
    </r>
    <r>
      <rPr>
        <sz val="12"/>
        <color indexed="8"/>
        <rFont val="標楷體"/>
        <family val="4"/>
      </rPr>
      <t>行政規費</t>
    </r>
  </si>
  <si>
    <r>
      <t>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　證照費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</si>
  <si>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審查費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</si>
  <si>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許可費</t>
    </r>
  </si>
  <si>
    <t xml:space="preserve">  使用規費收入</t>
  </si>
  <si>
    <t xml:space="preserve">    場地設施使用費</t>
  </si>
  <si>
    <t xml:space="preserve">    道路使用費</t>
  </si>
  <si>
    <t>財產收入</t>
  </si>
  <si>
    <r>
      <t xml:space="preserve"> </t>
    </r>
    <r>
      <rPr>
        <sz val="12"/>
        <color indexed="8"/>
        <rFont val="標楷體"/>
        <family val="4"/>
      </rPr>
      <t>　財產孳息</t>
    </r>
  </si>
  <si>
    <r>
      <t xml:space="preserve"> </t>
    </r>
    <r>
      <rPr>
        <sz val="12"/>
        <color indexed="8"/>
        <rFont val="標楷體"/>
        <family val="4"/>
      </rPr>
      <t>　　公有宿舍使用費</t>
    </r>
  </si>
  <si>
    <t>補助收入</t>
  </si>
  <si>
    <r>
      <t xml:space="preserve">  </t>
    </r>
    <r>
      <rPr>
        <sz val="12"/>
        <color indexed="8"/>
        <rFont val="標楷體"/>
        <family val="4"/>
      </rPr>
      <t>中央各部會補助收入</t>
    </r>
  </si>
  <si>
    <r>
      <t xml:space="preserve">     </t>
    </r>
    <r>
      <rPr>
        <sz val="12"/>
        <color indexed="8"/>
        <rFont val="標楷體"/>
        <family val="4"/>
      </rPr>
      <t>中央各部會補助收入</t>
    </r>
  </si>
  <si>
    <t>其他收入</t>
  </si>
  <si>
    <r>
      <t xml:space="preserve">  </t>
    </r>
    <r>
      <rPr>
        <sz val="12"/>
        <color indexed="8"/>
        <rFont val="標楷體"/>
        <family val="4"/>
      </rPr>
      <t>什項收入</t>
    </r>
  </si>
  <si>
    <r>
      <t xml:space="preserve">       </t>
    </r>
    <r>
      <rPr>
        <sz val="12"/>
        <color indexed="8"/>
        <rFont val="標楷體"/>
        <family val="4"/>
      </rPr>
      <t>什項收入</t>
    </r>
  </si>
  <si>
    <t>合計</t>
  </si>
  <si>
    <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4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30</t>
    </r>
    <r>
      <rPr>
        <b/>
        <sz val="12"/>
        <color indexed="8"/>
        <rFont val="標楷體"/>
        <family val="4"/>
      </rPr>
      <t>日止</t>
    </r>
  </si>
  <si>
    <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04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30</t>
    </r>
    <r>
      <rPr>
        <b/>
        <sz val="12"/>
        <color indexed="8"/>
        <rFont val="標楷體"/>
        <family val="4"/>
      </rPr>
      <t>日止</t>
    </r>
  </si>
  <si>
    <t>高雄市政府工務局</t>
  </si>
  <si>
    <r>
      <t>歲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入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</si>
  <si>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t>科目名稱</t>
  </si>
  <si>
    <t>全年度預算數</t>
  </si>
  <si>
    <t>截至本月止</t>
  </si>
  <si>
    <t>實收數</t>
  </si>
  <si>
    <t>未收入之分配數</t>
  </si>
  <si>
    <t>納庫累計數</t>
  </si>
  <si>
    <t>預算分配數</t>
  </si>
  <si>
    <t>本月份</t>
  </si>
  <si>
    <t>截至本月累計數</t>
  </si>
  <si>
    <t>罰款及賠收入</t>
  </si>
  <si>
    <r>
      <t xml:space="preserve">    </t>
    </r>
    <r>
      <rPr>
        <sz val="12"/>
        <color indexed="8"/>
        <rFont val="標楷體"/>
        <family val="4"/>
      </rPr>
      <t>罰款收入</t>
    </r>
  </si>
  <si>
    <r>
      <t xml:space="preserve">        </t>
    </r>
    <r>
      <rPr>
        <sz val="12"/>
        <color indexed="8"/>
        <rFont val="標楷體"/>
        <family val="4"/>
      </rPr>
      <t>建築罰款</t>
    </r>
  </si>
  <si>
    <t>　　挖掘道路罰款</t>
  </si>
  <si>
    <r>
      <t xml:space="preserve">        </t>
    </r>
    <r>
      <rPr>
        <sz val="12"/>
        <color indexed="8"/>
        <rFont val="標楷體"/>
        <family val="4"/>
      </rPr>
      <t>其他罰款</t>
    </r>
  </si>
  <si>
    <t>規費收入</t>
  </si>
  <si>
    <r>
      <t xml:space="preserve">   </t>
    </r>
    <r>
      <rPr>
        <sz val="12"/>
        <color indexed="8"/>
        <rFont val="標楷體"/>
        <family val="4"/>
      </rPr>
      <t>行政規費</t>
    </r>
  </si>
  <si>
    <r>
      <t>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　證照費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</si>
  <si>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審查費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</si>
  <si>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許可費</t>
    </r>
  </si>
  <si>
    <t xml:space="preserve">  使用規費收入</t>
  </si>
  <si>
    <t xml:space="preserve">    場地設施使用費</t>
  </si>
  <si>
    <t xml:space="preserve">    道路使用費</t>
  </si>
  <si>
    <t>財產收入</t>
  </si>
  <si>
    <r>
      <t xml:space="preserve"> </t>
    </r>
    <r>
      <rPr>
        <sz val="12"/>
        <color indexed="8"/>
        <rFont val="標楷體"/>
        <family val="4"/>
      </rPr>
      <t>　財產孳息</t>
    </r>
  </si>
  <si>
    <r>
      <t xml:space="preserve"> </t>
    </r>
    <r>
      <rPr>
        <sz val="12"/>
        <color indexed="8"/>
        <rFont val="標楷體"/>
        <family val="4"/>
      </rPr>
      <t>　　公有宿舍使用費</t>
    </r>
  </si>
  <si>
    <t>補助收入</t>
  </si>
  <si>
    <r>
      <t xml:space="preserve">  </t>
    </r>
    <r>
      <rPr>
        <sz val="12"/>
        <color indexed="8"/>
        <rFont val="標楷體"/>
        <family val="4"/>
      </rPr>
      <t>中央各部會補助收入</t>
    </r>
  </si>
  <si>
    <r>
      <t xml:space="preserve">     </t>
    </r>
    <r>
      <rPr>
        <sz val="12"/>
        <color indexed="8"/>
        <rFont val="標楷體"/>
        <family val="4"/>
      </rPr>
      <t>中央各部會補助收入</t>
    </r>
  </si>
  <si>
    <t>其他收入</t>
  </si>
  <si>
    <r>
      <t xml:space="preserve">  </t>
    </r>
    <r>
      <rPr>
        <sz val="12"/>
        <color indexed="8"/>
        <rFont val="標楷體"/>
        <family val="4"/>
      </rPr>
      <t>什項收入</t>
    </r>
  </si>
  <si>
    <r>
      <t xml:space="preserve">       </t>
    </r>
    <r>
      <rPr>
        <sz val="12"/>
        <color indexed="8"/>
        <rFont val="標楷體"/>
        <family val="4"/>
      </rPr>
      <t>什項收入</t>
    </r>
  </si>
  <si>
    <t>合計</t>
  </si>
  <si>
    <r>
      <t>經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費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</si>
  <si>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t>實支數</t>
  </si>
  <si>
    <t>未支出之預算分配數</t>
  </si>
  <si>
    <t>交通支出</t>
  </si>
  <si>
    <t>一般行政</t>
  </si>
  <si>
    <r>
      <t xml:space="preserve">  </t>
    </r>
    <r>
      <rPr>
        <sz val="12"/>
        <rFont val="標楷體"/>
        <family val="4"/>
      </rPr>
      <t>行政管理</t>
    </r>
  </si>
  <si>
    <r>
      <t xml:space="preserve">    </t>
    </r>
    <r>
      <rPr>
        <sz val="12"/>
        <rFont val="標楷體"/>
        <family val="4"/>
      </rPr>
      <t>人事費</t>
    </r>
  </si>
  <si>
    <r>
      <t xml:space="preserve">    </t>
    </r>
    <r>
      <rPr>
        <sz val="12"/>
        <color indexed="8"/>
        <rFont val="標楷體"/>
        <family val="4"/>
      </rPr>
      <t>業務費</t>
    </r>
  </si>
  <si>
    <r>
      <t xml:space="preserve">    </t>
    </r>
    <r>
      <rPr>
        <sz val="12"/>
        <rFont val="標楷體"/>
        <family val="4"/>
      </rPr>
      <t>設備及投資</t>
    </r>
  </si>
  <si>
    <r>
      <t xml:space="preserve">    </t>
    </r>
    <r>
      <rPr>
        <sz val="12"/>
        <color indexed="8"/>
        <rFont val="標楷體"/>
        <family val="4"/>
      </rPr>
      <t>獎補助及損失</t>
    </r>
  </si>
  <si>
    <r>
      <t xml:space="preserve">  </t>
    </r>
    <r>
      <rPr>
        <sz val="12"/>
        <rFont val="標楷體"/>
        <family val="4"/>
      </rPr>
      <t>業務管理</t>
    </r>
  </si>
  <si>
    <t>建築管理</t>
  </si>
  <si>
    <r>
      <t xml:space="preserve">   </t>
    </r>
    <r>
      <rPr>
        <sz val="12"/>
        <rFont val="標楷體"/>
        <family val="4"/>
      </rPr>
      <t>建照審查及施工公安使用管理</t>
    </r>
  </si>
  <si>
    <r>
      <t xml:space="preserve">    </t>
    </r>
    <r>
      <rPr>
        <sz val="12"/>
        <color indexed="8"/>
        <rFont val="標楷體"/>
        <family val="4"/>
      </rPr>
      <t>預備金</t>
    </r>
  </si>
  <si>
    <t>工程企劃行政</t>
  </si>
  <si>
    <r>
      <t xml:space="preserve">  </t>
    </r>
    <r>
      <rPr>
        <sz val="12"/>
        <rFont val="標楷體"/>
        <family val="4"/>
      </rPr>
      <t>共同管道管理</t>
    </r>
  </si>
  <si>
    <t>預備金</t>
  </si>
  <si>
    <r>
      <t xml:space="preserve">  </t>
    </r>
    <r>
      <rPr>
        <sz val="12"/>
        <color indexed="8"/>
        <rFont val="標楷體"/>
        <family val="4"/>
      </rPr>
      <t>第一預備金</t>
    </r>
  </si>
  <si>
    <t>工程企劃行政管理</t>
  </si>
  <si>
    <r>
      <t xml:space="preserve">  </t>
    </r>
    <r>
      <rPr>
        <sz val="12"/>
        <rFont val="標楷體"/>
        <family val="4"/>
      </rPr>
      <t>工程企劃業務管理及策略規劃</t>
    </r>
  </si>
  <si>
    <t>經資門合計</t>
  </si>
  <si>
    <t>退休撫卹支出</t>
  </si>
  <si>
    <t>退撫金</t>
  </si>
  <si>
    <r>
      <t xml:space="preserve">  </t>
    </r>
    <r>
      <rPr>
        <sz val="11"/>
        <rFont val="標楷體"/>
        <family val="4"/>
      </rPr>
      <t>退撫金</t>
    </r>
  </si>
  <si>
    <t>其他支出</t>
  </si>
  <si>
    <r>
      <t xml:space="preserve">  </t>
    </r>
    <r>
      <rPr>
        <sz val="12"/>
        <rFont val="標楷體"/>
        <family val="4"/>
      </rPr>
      <t>公務人員待遇福利</t>
    </r>
  </si>
  <si>
    <r>
      <t xml:space="preserve">     </t>
    </r>
    <r>
      <rPr>
        <sz val="12"/>
        <rFont val="標楷體"/>
        <family val="4"/>
      </rPr>
      <t>公務人員待遇福利</t>
    </r>
  </si>
  <si>
    <t>天然災害準備金</t>
  </si>
  <si>
    <t>業務費</t>
  </si>
  <si>
    <t>統籌科目合計</t>
  </si>
  <si>
    <t>經資門與統籌科目總計</t>
  </si>
  <si>
    <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5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標楷體"/>
        <family val="4"/>
      </rPr>
      <t>日止</t>
    </r>
  </si>
  <si>
    <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05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標楷體"/>
        <family val="4"/>
      </rPr>
      <t>日止</t>
    </r>
  </si>
  <si>
    <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6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30</t>
    </r>
    <r>
      <rPr>
        <b/>
        <sz val="12"/>
        <color indexed="8"/>
        <rFont val="標楷體"/>
        <family val="4"/>
      </rPr>
      <t>日止</t>
    </r>
  </si>
  <si>
    <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06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30</t>
    </r>
    <r>
      <rPr>
        <b/>
        <sz val="12"/>
        <color indexed="8"/>
        <rFont val="標楷體"/>
        <family val="4"/>
      </rPr>
      <t>日止</t>
    </r>
  </si>
  <si>
    <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7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標楷體"/>
        <family val="4"/>
      </rPr>
      <t>日止</t>
    </r>
  </si>
  <si>
    <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07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標楷體"/>
        <family val="4"/>
      </rPr>
      <t>日止</t>
    </r>
  </si>
  <si>
    <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8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標楷體"/>
        <family val="4"/>
      </rPr>
      <t>日止</t>
    </r>
  </si>
  <si>
    <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08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標楷體"/>
        <family val="4"/>
      </rPr>
      <t>日止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</si>
  <si>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許可費</t>
    </r>
  </si>
  <si>
    <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9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30</t>
    </r>
    <r>
      <rPr>
        <b/>
        <sz val="12"/>
        <color indexed="8"/>
        <rFont val="標楷體"/>
        <family val="4"/>
      </rPr>
      <t>日止</t>
    </r>
  </si>
  <si>
    <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09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30</t>
    </r>
    <r>
      <rPr>
        <b/>
        <sz val="12"/>
        <color indexed="8"/>
        <rFont val="標楷體"/>
        <family val="4"/>
      </rPr>
      <t>日止</t>
    </r>
  </si>
  <si>
    <t>高雄市政府工務局</t>
  </si>
  <si>
    <r>
      <t>歲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入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</si>
  <si>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t>科目名稱</t>
  </si>
  <si>
    <t>全年度預算數</t>
  </si>
  <si>
    <t>截至本月止</t>
  </si>
  <si>
    <t>實收數</t>
  </si>
  <si>
    <t>未收入之分配數</t>
  </si>
  <si>
    <t>納庫累計數</t>
  </si>
  <si>
    <t>預算分配數</t>
  </si>
  <si>
    <t>本月份</t>
  </si>
  <si>
    <t>截至本月累計數</t>
  </si>
  <si>
    <t>罰款及賠收入</t>
  </si>
  <si>
    <r>
      <t xml:space="preserve">    </t>
    </r>
    <r>
      <rPr>
        <sz val="12"/>
        <color indexed="8"/>
        <rFont val="標楷體"/>
        <family val="4"/>
      </rPr>
      <t>罰款收入</t>
    </r>
  </si>
  <si>
    <r>
      <t xml:space="preserve">        </t>
    </r>
    <r>
      <rPr>
        <sz val="12"/>
        <color indexed="8"/>
        <rFont val="標楷體"/>
        <family val="4"/>
      </rPr>
      <t>建築罰款</t>
    </r>
  </si>
  <si>
    <t>　　挖掘道路罰款</t>
  </si>
  <si>
    <r>
      <t xml:space="preserve">        </t>
    </r>
    <r>
      <rPr>
        <sz val="12"/>
        <color indexed="8"/>
        <rFont val="標楷體"/>
        <family val="4"/>
      </rPr>
      <t>其他罰款</t>
    </r>
  </si>
  <si>
    <t>規費收入</t>
  </si>
  <si>
    <r>
      <t xml:space="preserve">   </t>
    </r>
    <r>
      <rPr>
        <sz val="12"/>
        <color indexed="8"/>
        <rFont val="標楷體"/>
        <family val="4"/>
      </rPr>
      <t>行政規費</t>
    </r>
  </si>
  <si>
    <r>
      <t>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　證照費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</si>
  <si>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審查費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</si>
  <si>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許可費</t>
    </r>
  </si>
  <si>
    <t xml:space="preserve">  使用規費收入</t>
  </si>
  <si>
    <t xml:space="preserve">    場地設施使用費</t>
  </si>
  <si>
    <t xml:space="preserve">    道路使用費</t>
  </si>
  <si>
    <t>財產收入</t>
  </si>
  <si>
    <r>
      <t xml:space="preserve"> </t>
    </r>
    <r>
      <rPr>
        <sz val="12"/>
        <color indexed="8"/>
        <rFont val="標楷體"/>
        <family val="4"/>
      </rPr>
      <t>　財產孳息</t>
    </r>
  </si>
  <si>
    <r>
      <t xml:space="preserve"> </t>
    </r>
    <r>
      <rPr>
        <sz val="12"/>
        <color indexed="8"/>
        <rFont val="標楷體"/>
        <family val="4"/>
      </rPr>
      <t>　　公有宿舍使用費</t>
    </r>
  </si>
  <si>
    <t>補助收入</t>
  </si>
  <si>
    <r>
      <t xml:space="preserve">  </t>
    </r>
    <r>
      <rPr>
        <sz val="12"/>
        <color indexed="8"/>
        <rFont val="標楷體"/>
        <family val="4"/>
      </rPr>
      <t>中央各部會補助收入</t>
    </r>
  </si>
  <si>
    <r>
      <t xml:space="preserve">     </t>
    </r>
    <r>
      <rPr>
        <sz val="12"/>
        <color indexed="8"/>
        <rFont val="標楷體"/>
        <family val="4"/>
      </rPr>
      <t>中央各部會補助收入</t>
    </r>
  </si>
  <si>
    <t>其他收入</t>
  </si>
  <si>
    <r>
      <t xml:space="preserve">  </t>
    </r>
    <r>
      <rPr>
        <sz val="12"/>
        <color indexed="8"/>
        <rFont val="標楷體"/>
        <family val="4"/>
      </rPr>
      <t>什項收入</t>
    </r>
  </si>
  <si>
    <r>
      <t xml:space="preserve">       </t>
    </r>
    <r>
      <rPr>
        <sz val="12"/>
        <color indexed="8"/>
        <rFont val="標楷體"/>
        <family val="4"/>
      </rPr>
      <t>什項收入</t>
    </r>
  </si>
  <si>
    <t>合計</t>
  </si>
  <si>
    <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10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30</t>
    </r>
    <r>
      <rPr>
        <b/>
        <sz val="12"/>
        <color indexed="8"/>
        <rFont val="標楷體"/>
        <family val="4"/>
      </rPr>
      <t>日止</t>
    </r>
  </si>
  <si>
    <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10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標楷體"/>
        <family val="4"/>
      </rPr>
      <t>日止</t>
    </r>
  </si>
  <si>
    <t>高雄市政府工務局</t>
  </si>
  <si>
    <r>
      <t>歲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入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</si>
  <si>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t>科目名稱</t>
  </si>
  <si>
    <t>全年度預算數</t>
  </si>
  <si>
    <t>截至本月止</t>
  </si>
  <si>
    <t>實收數</t>
  </si>
  <si>
    <t>未收入之分配數</t>
  </si>
  <si>
    <t>納庫累計數</t>
  </si>
  <si>
    <t>預算分配數</t>
  </si>
  <si>
    <t>本月份</t>
  </si>
  <si>
    <t>截至本月累計數</t>
  </si>
  <si>
    <t>罰款及賠收入</t>
  </si>
  <si>
    <r>
      <t xml:space="preserve">    </t>
    </r>
    <r>
      <rPr>
        <sz val="12"/>
        <color indexed="8"/>
        <rFont val="標楷體"/>
        <family val="4"/>
      </rPr>
      <t>罰款收入</t>
    </r>
  </si>
  <si>
    <r>
      <t xml:space="preserve">        </t>
    </r>
    <r>
      <rPr>
        <sz val="12"/>
        <color indexed="8"/>
        <rFont val="標楷體"/>
        <family val="4"/>
      </rPr>
      <t>建築罰款</t>
    </r>
  </si>
  <si>
    <t>　　挖掘道路罰款</t>
  </si>
  <si>
    <r>
      <t xml:space="preserve">        </t>
    </r>
    <r>
      <rPr>
        <sz val="12"/>
        <color indexed="8"/>
        <rFont val="標楷體"/>
        <family val="4"/>
      </rPr>
      <t>其他罰款</t>
    </r>
  </si>
  <si>
    <t>規費收入</t>
  </si>
  <si>
    <r>
      <t xml:space="preserve">   </t>
    </r>
    <r>
      <rPr>
        <sz val="12"/>
        <color indexed="8"/>
        <rFont val="標楷體"/>
        <family val="4"/>
      </rPr>
      <t>行政規費</t>
    </r>
  </si>
  <si>
    <r>
      <t>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　證照費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</si>
  <si>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審查費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</si>
  <si>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許可費</t>
    </r>
  </si>
  <si>
    <t xml:space="preserve">  使用規費收入</t>
  </si>
  <si>
    <t xml:space="preserve">    場地設施使用費</t>
  </si>
  <si>
    <t xml:space="preserve">    道路使用費</t>
  </si>
  <si>
    <t>財產收入</t>
  </si>
  <si>
    <r>
      <t xml:space="preserve"> </t>
    </r>
    <r>
      <rPr>
        <sz val="12"/>
        <color indexed="8"/>
        <rFont val="標楷體"/>
        <family val="4"/>
      </rPr>
      <t>　財產孳息</t>
    </r>
  </si>
  <si>
    <r>
      <t xml:space="preserve"> </t>
    </r>
    <r>
      <rPr>
        <sz val="12"/>
        <color indexed="8"/>
        <rFont val="標楷體"/>
        <family val="4"/>
      </rPr>
      <t>　　公有宿舍使用費</t>
    </r>
  </si>
  <si>
    <t>補助收入</t>
  </si>
  <si>
    <r>
      <t xml:space="preserve">  </t>
    </r>
    <r>
      <rPr>
        <sz val="12"/>
        <color indexed="8"/>
        <rFont val="標楷體"/>
        <family val="4"/>
      </rPr>
      <t>中央各部會補助收入</t>
    </r>
  </si>
  <si>
    <r>
      <t xml:space="preserve">     </t>
    </r>
    <r>
      <rPr>
        <sz val="12"/>
        <color indexed="8"/>
        <rFont val="標楷體"/>
        <family val="4"/>
      </rPr>
      <t>中央各部會補助收入</t>
    </r>
  </si>
  <si>
    <t>其他收入</t>
  </si>
  <si>
    <r>
      <t xml:space="preserve">  </t>
    </r>
    <r>
      <rPr>
        <sz val="12"/>
        <color indexed="8"/>
        <rFont val="標楷體"/>
        <family val="4"/>
      </rPr>
      <t>什項收入</t>
    </r>
  </si>
  <si>
    <r>
      <t xml:space="preserve">       </t>
    </r>
    <r>
      <rPr>
        <sz val="12"/>
        <color indexed="8"/>
        <rFont val="標楷體"/>
        <family val="4"/>
      </rPr>
      <t>什項收入</t>
    </r>
  </si>
  <si>
    <t>合計</t>
  </si>
  <si>
    <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11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30</t>
    </r>
    <r>
      <rPr>
        <b/>
        <sz val="12"/>
        <color indexed="8"/>
        <rFont val="標楷體"/>
        <family val="4"/>
      </rPr>
      <t>日止</t>
    </r>
  </si>
  <si>
    <t>高雄市政府工務局</t>
  </si>
  <si>
    <r>
      <t>經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費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</si>
  <si>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t>科目名稱</t>
  </si>
  <si>
    <t>全年度預算數</t>
  </si>
  <si>
    <t>截至本月止</t>
  </si>
  <si>
    <t>實支數</t>
  </si>
  <si>
    <t>未支出之預算分配數</t>
  </si>
  <si>
    <t>預算分配數</t>
  </si>
  <si>
    <t>本月份</t>
  </si>
  <si>
    <t>截至本月累計數</t>
  </si>
  <si>
    <t>交通支出</t>
  </si>
  <si>
    <t>一般行政</t>
  </si>
  <si>
    <r>
      <t xml:space="preserve">  </t>
    </r>
    <r>
      <rPr>
        <sz val="12"/>
        <rFont val="標楷體"/>
        <family val="4"/>
      </rPr>
      <t>行政管理</t>
    </r>
  </si>
  <si>
    <r>
      <t xml:space="preserve">    </t>
    </r>
    <r>
      <rPr>
        <sz val="12"/>
        <rFont val="標楷體"/>
        <family val="4"/>
      </rPr>
      <t>人事費</t>
    </r>
  </si>
  <si>
    <r>
      <t xml:space="preserve">    </t>
    </r>
    <r>
      <rPr>
        <sz val="12"/>
        <color indexed="8"/>
        <rFont val="標楷體"/>
        <family val="4"/>
      </rPr>
      <t>業務費</t>
    </r>
  </si>
  <si>
    <r>
      <t xml:space="preserve">    </t>
    </r>
    <r>
      <rPr>
        <sz val="12"/>
        <rFont val="標楷體"/>
        <family val="4"/>
      </rPr>
      <t>設備及投資</t>
    </r>
  </si>
  <si>
    <r>
      <t xml:space="preserve">    </t>
    </r>
    <r>
      <rPr>
        <sz val="12"/>
        <color indexed="8"/>
        <rFont val="標楷體"/>
        <family val="4"/>
      </rPr>
      <t>獎補助及損失</t>
    </r>
  </si>
  <si>
    <r>
      <t xml:space="preserve">  </t>
    </r>
    <r>
      <rPr>
        <sz val="12"/>
        <rFont val="標楷體"/>
        <family val="4"/>
      </rPr>
      <t>業務管理</t>
    </r>
  </si>
  <si>
    <t>建築管理</t>
  </si>
  <si>
    <r>
      <t xml:space="preserve">   </t>
    </r>
    <r>
      <rPr>
        <sz val="12"/>
        <rFont val="標楷體"/>
        <family val="4"/>
      </rPr>
      <t>建照審查及施工公安使用管理</t>
    </r>
  </si>
  <si>
    <r>
      <t xml:space="preserve">    </t>
    </r>
    <r>
      <rPr>
        <sz val="12"/>
        <color indexed="8"/>
        <rFont val="標楷體"/>
        <family val="4"/>
      </rPr>
      <t>預備金</t>
    </r>
  </si>
  <si>
    <t>工程企劃行政</t>
  </si>
  <si>
    <r>
      <t xml:space="preserve">  </t>
    </r>
    <r>
      <rPr>
        <sz val="12"/>
        <rFont val="標楷體"/>
        <family val="4"/>
      </rPr>
      <t>共同管道管理</t>
    </r>
  </si>
  <si>
    <t>預備金</t>
  </si>
  <si>
    <r>
      <t xml:space="preserve">  </t>
    </r>
    <r>
      <rPr>
        <sz val="12"/>
        <color indexed="8"/>
        <rFont val="標楷體"/>
        <family val="4"/>
      </rPr>
      <t>第一預備金</t>
    </r>
  </si>
  <si>
    <t>工程企劃行政管理</t>
  </si>
  <si>
    <r>
      <t xml:space="preserve">  </t>
    </r>
    <r>
      <rPr>
        <sz val="12"/>
        <rFont val="標楷體"/>
        <family val="4"/>
      </rPr>
      <t>工程企劃業務管理及策略規劃</t>
    </r>
  </si>
  <si>
    <t>經資門合計</t>
  </si>
  <si>
    <t>退休撫卹支出</t>
  </si>
  <si>
    <t>退撫金</t>
  </si>
  <si>
    <r>
      <t xml:space="preserve">  </t>
    </r>
    <r>
      <rPr>
        <sz val="11"/>
        <rFont val="標楷體"/>
        <family val="4"/>
      </rPr>
      <t>退撫金</t>
    </r>
  </si>
  <si>
    <t>其他支出</t>
  </si>
  <si>
    <r>
      <t xml:space="preserve">  </t>
    </r>
    <r>
      <rPr>
        <sz val="12"/>
        <rFont val="標楷體"/>
        <family val="4"/>
      </rPr>
      <t>公務人員待遇福利</t>
    </r>
  </si>
  <si>
    <r>
      <t xml:space="preserve">     </t>
    </r>
    <r>
      <rPr>
        <sz val="12"/>
        <rFont val="標楷體"/>
        <family val="4"/>
      </rPr>
      <t>公務人員待遇福利</t>
    </r>
  </si>
  <si>
    <t>天然災害準備金</t>
  </si>
  <si>
    <t>業務費</t>
  </si>
  <si>
    <t>統籌科目合計</t>
  </si>
  <si>
    <t>經資門與統籌科目總計</t>
  </si>
  <si>
    <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11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30</t>
    </r>
    <r>
      <rPr>
        <b/>
        <sz val="12"/>
        <color indexed="8"/>
        <rFont val="標楷體"/>
        <family val="4"/>
      </rPr>
      <t>日止</t>
    </r>
  </si>
  <si>
    <t>高雄市政府工務局</t>
  </si>
  <si>
    <r>
      <t>歲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入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</si>
  <si>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t>科目名稱</t>
  </si>
  <si>
    <t>全年度預算數</t>
  </si>
  <si>
    <t>截至本月止</t>
  </si>
  <si>
    <t>實收數</t>
  </si>
  <si>
    <t>未收入之分配數</t>
  </si>
  <si>
    <t>納庫累計數</t>
  </si>
  <si>
    <t>預算分配數</t>
  </si>
  <si>
    <t>本月份</t>
  </si>
  <si>
    <t>截至本月累計數</t>
  </si>
  <si>
    <t>罰款及賠收入</t>
  </si>
  <si>
    <r>
      <t xml:space="preserve">    </t>
    </r>
    <r>
      <rPr>
        <sz val="12"/>
        <color indexed="8"/>
        <rFont val="標楷體"/>
        <family val="4"/>
      </rPr>
      <t>罰款收入</t>
    </r>
  </si>
  <si>
    <r>
      <t xml:space="preserve">        </t>
    </r>
    <r>
      <rPr>
        <sz val="12"/>
        <color indexed="8"/>
        <rFont val="標楷體"/>
        <family val="4"/>
      </rPr>
      <t>建築罰款</t>
    </r>
  </si>
  <si>
    <t>　　挖掘道路罰款</t>
  </si>
  <si>
    <r>
      <t xml:space="preserve">        </t>
    </r>
    <r>
      <rPr>
        <sz val="12"/>
        <color indexed="8"/>
        <rFont val="標楷體"/>
        <family val="4"/>
      </rPr>
      <t>其他罰款</t>
    </r>
  </si>
  <si>
    <t>規費收入</t>
  </si>
  <si>
    <r>
      <t xml:space="preserve">   </t>
    </r>
    <r>
      <rPr>
        <sz val="12"/>
        <color indexed="8"/>
        <rFont val="標楷體"/>
        <family val="4"/>
      </rPr>
      <t>行政規費</t>
    </r>
  </si>
  <si>
    <r>
      <t>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　證照費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</si>
  <si>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審查費</t>
    </r>
  </si>
  <si>
    <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許可費</t>
    </r>
  </si>
  <si>
    <t xml:space="preserve">  使用規費收入</t>
  </si>
  <si>
    <t xml:space="preserve">    場地設施使用費</t>
  </si>
  <si>
    <t xml:space="preserve">    道路使用費</t>
  </si>
  <si>
    <t>財產收入</t>
  </si>
  <si>
    <r>
      <t xml:space="preserve"> </t>
    </r>
    <r>
      <rPr>
        <sz val="12"/>
        <color indexed="8"/>
        <rFont val="標楷體"/>
        <family val="4"/>
      </rPr>
      <t>　財產孳息</t>
    </r>
  </si>
  <si>
    <r>
      <t xml:space="preserve"> </t>
    </r>
    <r>
      <rPr>
        <sz val="12"/>
        <color indexed="8"/>
        <rFont val="標楷體"/>
        <family val="4"/>
      </rPr>
      <t>　　公有宿舍使用費</t>
    </r>
  </si>
  <si>
    <t>補助收入</t>
  </si>
  <si>
    <r>
      <t xml:space="preserve">  </t>
    </r>
    <r>
      <rPr>
        <sz val="12"/>
        <color indexed="8"/>
        <rFont val="標楷體"/>
        <family val="4"/>
      </rPr>
      <t>中央各部會補助收入</t>
    </r>
  </si>
  <si>
    <r>
      <t xml:space="preserve">     </t>
    </r>
    <r>
      <rPr>
        <sz val="12"/>
        <color indexed="8"/>
        <rFont val="標楷體"/>
        <family val="4"/>
      </rPr>
      <t>中央各部會補助收入</t>
    </r>
  </si>
  <si>
    <t>其他收入</t>
  </si>
  <si>
    <r>
      <t xml:space="preserve">  </t>
    </r>
    <r>
      <rPr>
        <sz val="12"/>
        <color indexed="8"/>
        <rFont val="標楷體"/>
        <family val="4"/>
      </rPr>
      <t>什項收入</t>
    </r>
  </si>
  <si>
    <r>
      <t xml:space="preserve">       </t>
    </r>
    <r>
      <rPr>
        <sz val="12"/>
        <color indexed="8"/>
        <rFont val="標楷體"/>
        <family val="4"/>
      </rPr>
      <t>什項收入</t>
    </r>
  </si>
  <si>
    <t>合計</t>
  </si>
  <si>
    <r>
      <t>經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費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累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計</t>
    </r>
    <r>
      <rPr>
        <b/>
        <u val="single"/>
        <sz val="20"/>
        <color indexed="8"/>
        <rFont val="Times New Roman"/>
        <family val="1"/>
      </rPr>
      <t xml:space="preserve">  </t>
    </r>
    <r>
      <rPr>
        <b/>
        <u val="single"/>
        <sz val="20"/>
        <color indexed="8"/>
        <rFont val="標楷體"/>
        <family val="4"/>
      </rPr>
      <t>表</t>
    </r>
  </si>
  <si>
    <t>實支數</t>
  </si>
  <si>
    <t>未支出之預算分配數</t>
  </si>
  <si>
    <t>交通支出</t>
  </si>
  <si>
    <t>一般行政</t>
  </si>
  <si>
    <r>
      <t xml:space="preserve">  </t>
    </r>
    <r>
      <rPr>
        <sz val="12"/>
        <rFont val="標楷體"/>
        <family val="4"/>
      </rPr>
      <t>行政管理</t>
    </r>
  </si>
  <si>
    <r>
      <t xml:space="preserve">    </t>
    </r>
    <r>
      <rPr>
        <sz val="12"/>
        <rFont val="標楷體"/>
        <family val="4"/>
      </rPr>
      <t>人事費</t>
    </r>
  </si>
  <si>
    <r>
      <t xml:space="preserve">    </t>
    </r>
    <r>
      <rPr>
        <sz val="12"/>
        <color indexed="8"/>
        <rFont val="標楷體"/>
        <family val="4"/>
      </rPr>
      <t>業務費</t>
    </r>
  </si>
  <si>
    <r>
      <t xml:space="preserve">    </t>
    </r>
    <r>
      <rPr>
        <sz val="12"/>
        <rFont val="標楷體"/>
        <family val="4"/>
      </rPr>
      <t>設備及投資</t>
    </r>
  </si>
  <si>
    <r>
      <t xml:space="preserve">    </t>
    </r>
    <r>
      <rPr>
        <sz val="12"/>
        <color indexed="8"/>
        <rFont val="標楷體"/>
        <family val="4"/>
      </rPr>
      <t>獎補助及損失</t>
    </r>
  </si>
  <si>
    <r>
      <t xml:space="preserve">  </t>
    </r>
    <r>
      <rPr>
        <sz val="12"/>
        <rFont val="標楷體"/>
        <family val="4"/>
      </rPr>
      <t>業務管理</t>
    </r>
  </si>
  <si>
    <t>建築管理</t>
  </si>
  <si>
    <r>
      <t xml:space="preserve">   </t>
    </r>
    <r>
      <rPr>
        <sz val="12"/>
        <rFont val="標楷體"/>
        <family val="4"/>
      </rPr>
      <t>建照審查及施工公安使用管理</t>
    </r>
  </si>
  <si>
    <r>
      <t xml:space="preserve">    </t>
    </r>
    <r>
      <rPr>
        <sz val="12"/>
        <color indexed="8"/>
        <rFont val="標楷體"/>
        <family val="4"/>
      </rPr>
      <t>預備金</t>
    </r>
  </si>
  <si>
    <t>工程企劃行政</t>
  </si>
  <si>
    <r>
      <t xml:space="preserve">  </t>
    </r>
    <r>
      <rPr>
        <sz val="12"/>
        <rFont val="標楷體"/>
        <family val="4"/>
      </rPr>
      <t>共同管道管理</t>
    </r>
  </si>
  <si>
    <t>預備金</t>
  </si>
  <si>
    <r>
      <t xml:space="preserve">  </t>
    </r>
    <r>
      <rPr>
        <sz val="12"/>
        <color indexed="8"/>
        <rFont val="標楷體"/>
        <family val="4"/>
      </rPr>
      <t>第一預備金</t>
    </r>
  </si>
  <si>
    <t>工程企劃行政管理</t>
  </si>
  <si>
    <r>
      <t xml:space="preserve">  </t>
    </r>
    <r>
      <rPr>
        <sz val="12"/>
        <rFont val="標楷體"/>
        <family val="4"/>
      </rPr>
      <t>工程企劃業務管理及策略規劃</t>
    </r>
  </si>
  <si>
    <t>經資門合計</t>
  </si>
  <si>
    <t>退休撫卹支出</t>
  </si>
  <si>
    <t>退撫金</t>
  </si>
  <si>
    <r>
      <t xml:space="preserve">  </t>
    </r>
    <r>
      <rPr>
        <sz val="11"/>
        <rFont val="標楷體"/>
        <family val="4"/>
      </rPr>
      <t>退撫金</t>
    </r>
  </si>
  <si>
    <t>其他支出</t>
  </si>
  <si>
    <r>
      <t xml:space="preserve">  </t>
    </r>
    <r>
      <rPr>
        <sz val="12"/>
        <rFont val="標楷體"/>
        <family val="4"/>
      </rPr>
      <t>公務人員待遇福利</t>
    </r>
  </si>
  <si>
    <r>
      <t xml:space="preserve">     </t>
    </r>
    <r>
      <rPr>
        <sz val="12"/>
        <rFont val="標楷體"/>
        <family val="4"/>
      </rPr>
      <t>公務人員待遇福利</t>
    </r>
  </si>
  <si>
    <t>天然災害準備金</t>
  </si>
  <si>
    <t>業務費</t>
  </si>
  <si>
    <t>統籌科目合計</t>
  </si>
  <si>
    <t>經資門與統籌科目總計</t>
  </si>
  <si>
    <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01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標楷體"/>
        <family val="4"/>
      </rPr>
      <t>日止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</si>
</sst>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6">
    <font>
      <sz val="12"/>
      <name val="新細明體"/>
      <family val="1"/>
    </font>
    <font>
      <sz val="9"/>
      <name val="新細明體"/>
      <family val="1"/>
    </font>
    <font>
      <b/>
      <u val="single"/>
      <sz val="18"/>
      <color indexed="8"/>
      <name val="標楷體"/>
      <family val="4"/>
    </font>
    <font>
      <b/>
      <u val="single"/>
      <sz val="18"/>
      <color indexed="8"/>
      <name val="Times New Roman"/>
      <family val="1"/>
    </font>
    <font>
      <sz val="12"/>
      <name val="Times New Roman"/>
      <family val="1"/>
    </font>
    <font>
      <b/>
      <u val="single"/>
      <sz val="20"/>
      <color indexed="8"/>
      <name val="Times New Roman"/>
      <family val="1"/>
    </font>
    <font>
      <b/>
      <u val="single"/>
      <sz val="20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</font>
    <font>
      <sz val="12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1"/>
      <name val="Times New Roman"/>
      <family val="1"/>
    </font>
    <font>
      <b/>
      <sz val="12"/>
      <name val="標楷體"/>
      <family val="4"/>
    </font>
    <font>
      <b/>
      <sz val="11"/>
      <name val="標楷體"/>
      <family val="4"/>
    </font>
    <font>
      <sz val="1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41" fontId="10" fillId="2" borderId="4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41" fontId="10" fillId="2" borderId="2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9" fontId="4" fillId="0" borderId="0" xfId="17" applyFont="1" applyAlignment="1">
      <alignment/>
    </xf>
    <xf numFmtId="0" fontId="13" fillId="2" borderId="4" xfId="0" applyFont="1" applyFill="1" applyBorder="1" applyAlignment="1">
      <alignment/>
    </xf>
    <xf numFmtId="0" fontId="4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shrinkToFit="1"/>
    </xf>
    <xf numFmtId="0" fontId="1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shrinkToFit="1"/>
    </xf>
    <xf numFmtId="0" fontId="4" fillId="2" borderId="4" xfId="0" applyFont="1" applyFill="1" applyBorder="1" applyAlignment="1">
      <alignment/>
    </xf>
    <xf numFmtId="0" fontId="8" fillId="2" borderId="2" xfId="0" applyFont="1" applyFill="1" applyBorder="1" applyAlignment="1">
      <alignment shrinkToFit="1"/>
    </xf>
    <xf numFmtId="41" fontId="10" fillId="2" borderId="5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shrinkToFit="1"/>
    </xf>
    <xf numFmtId="0" fontId="14" fillId="2" borderId="4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left" indent="1"/>
    </xf>
    <xf numFmtId="0" fontId="9" fillId="2" borderId="4" xfId="0" applyFont="1" applyFill="1" applyBorder="1" applyAlignment="1">
      <alignment horizontal="left" indent="2"/>
    </xf>
    <xf numFmtId="0" fontId="8" fillId="2" borderId="5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shrinkToFit="1"/>
    </xf>
    <xf numFmtId="0" fontId="4" fillId="2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1</xdr:row>
      <xdr:rowOff>266700</xdr:rowOff>
    </xdr:from>
    <xdr:to>
      <xdr:col>5</xdr:col>
      <xdr:colOff>1314450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10425" y="590550"/>
          <a:ext cx="1657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1</xdr:row>
      <xdr:rowOff>266700</xdr:rowOff>
    </xdr:from>
    <xdr:to>
      <xdr:col>5</xdr:col>
      <xdr:colOff>1314450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10425" y="590550"/>
          <a:ext cx="1657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1</xdr:row>
      <xdr:rowOff>266700</xdr:rowOff>
    </xdr:from>
    <xdr:to>
      <xdr:col>5</xdr:col>
      <xdr:colOff>1314450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10425" y="590550"/>
          <a:ext cx="1657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1</xdr:row>
      <xdr:rowOff>266700</xdr:rowOff>
    </xdr:from>
    <xdr:to>
      <xdr:col>5</xdr:col>
      <xdr:colOff>1314450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10425" y="590550"/>
          <a:ext cx="1657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1</xdr:row>
      <xdr:rowOff>266700</xdr:rowOff>
    </xdr:from>
    <xdr:to>
      <xdr:col>5</xdr:col>
      <xdr:colOff>1314450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10425" y="590550"/>
          <a:ext cx="1657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1</xdr:row>
      <xdr:rowOff>266700</xdr:rowOff>
    </xdr:from>
    <xdr:to>
      <xdr:col>5</xdr:col>
      <xdr:colOff>1314450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10425" y="590550"/>
          <a:ext cx="1657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1</xdr:row>
      <xdr:rowOff>266700</xdr:rowOff>
    </xdr:from>
    <xdr:to>
      <xdr:col>5</xdr:col>
      <xdr:colOff>1314450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10425" y="590550"/>
          <a:ext cx="1657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1</xdr:row>
      <xdr:rowOff>266700</xdr:rowOff>
    </xdr:from>
    <xdr:to>
      <xdr:col>5</xdr:col>
      <xdr:colOff>1314450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10425" y="590550"/>
          <a:ext cx="1657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1</xdr:row>
      <xdr:rowOff>266700</xdr:rowOff>
    </xdr:from>
    <xdr:to>
      <xdr:col>5</xdr:col>
      <xdr:colOff>1314450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10425" y="590550"/>
          <a:ext cx="1657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1</xdr:row>
      <xdr:rowOff>266700</xdr:rowOff>
    </xdr:from>
    <xdr:to>
      <xdr:col>5</xdr:col>
      <xdr:colOff>1314450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10425" y="590550"/>
          <a:ext cx="1657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1</xdr:row>
      <xdr:rowOff>266700</xdr:rowOff>
    </xdr:from>
    <xdr:to>
      <xdr:col>5</xdr:col>
      <xdr:colOff>1314450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10425" y="590550"/>
          <a:ext cx="1657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1</xdr:row>
      <xdr:rowOff>266700</xdr:rowOff>
    </xdr:from>
    <xdr:to>
      <xdr:col>5</xdr:col>
      <xdr:colOff>1314450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10425" y="590550"/>
          <a:ext cx="1657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  <xdr:twoCellAnchor>
    <xdr:from>
      <xdr:col>5</xdr:col>
      <xdr:colOff>857250</xdr:colOff>
      <xdr:row>1</xdr:row>
      <xdr:rowOff>295275</xdr:rowOff>
    </xdr:from>
    <xdr:to>
      <xdr:col>6</xdr:col>
      <xdr:colOff>1085850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05750" y="61912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(單位：新台幣元)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3"/>
  <sheetViews>
    <sheetView workbookViewId="0" topLeftCell="A1">
      <selection activeCell="A1" sqref="A1:G1"/>
    </sheetView>
  </sheetViews>
  <sheetFormatPr defaultColWidth="9.00390625" defaultRowHeight="16.5"/>
  <cols>
    <col min="1" max="1" width="27.375" style="1" customWidth="1"/>
    <col min="2" max="2" width="17.50390625" style="1" customWidth="1"/>
    <col min="3" max="3" width="16.25390625" style="1" customWidth="1"/>
    <col min="4" max="4" width="15.25390625" style="1" customWidth="1"/>
    <col min="5" max="5" width="16.125" style="1" customWidth="1"/>
    <col min="6" max="6" width="18.75390625" style="1" customWidth="1"/>
    <col min="7" max="7" width="17.875" style="1" customWidth="1"/>
    <col min="8" max="16384" width="9.00390625" style="1" customWidth="1"/>
  </cols>
  <sheetData>
    <row r="1" spans="1:7" ht="25.5">
      <c r="A1" s="32" t="s">
        <v>0</v>
      </c>
      <c r="B1" s="33"/>
      <c r="C1" s="33"/>
      <c r="D1" s="33"/>
      <c r="E1" s="33"/>
      <c r="F1" s="33"/>
      <c r="G1" s="33"/>
    </row>
    <row r="2" spans="1:7" ht="27.75">
      <c r="A2" s="34" t="s">
        <v>1</v>
      </c>
      <c r="B2" s="35"/>
      <c r="C2" s="35"/>
      <c r="D2" s="35"/>
      <c r="E2" s="35"/>
      <c r="F2" s="35"/>
      <c r="G2" s="35"/>
    </row>
    <row r="3" spans="1:7" ht="16.5">
      <c r="A3" s="36" t="s">
        <v>70</v>
      </c>
      <c r="B3" s="37"/>
      <c r="C3" s="37"/>
      <c r="D3" s="37"/>
      <c r="E3" s="37"/>
      <c r="F3" s="37"/>
      <c r="G3" s="37"/>
    </row>
    <row r="4" spans="1:7" ht="18.75" customHeight="1">
      <c r="A4" s="38" t="s">
        <v>2</v>
      </c>
      <c r="B4" s="38" t="s">
        <v>3</v>
      </c>
      <c r="C4" s="2" t="s">
        <v>4</v>
      </c>
      <c r="D4" s="40" t="s">
        <v>5</v>
      </c>
      <c r="E4" s="41"/>
      <c r="F4" s="38" t="s">
        <v>6</v>
      </c>
      <c r="G4" s="38" t="s">
        <v>7</v>
      </c>
    </row>
    <row r="5" spans="1:7" ht="16.5">
      <c r="A5" s="39"/>
      <c r="B5" s="39"/>
      <c r="C5" s="3" t="s">
        <v>8</v>
      </c>
      <c r="D5" s="3" t="s">
        <v>9</v>
      </c>
      <c r="E5" s="4" t="s">
        <v>10</v>
      </c>
      <c r="F5" s="39"/>
      <c r="G5" s="39"/>
    </row>
    <row r="6" spans="1:7" ht="24.75" customHeight="1">
      <c r="A6" s="5" t="s">
        <v>11</v>
      </c>
      <c r="B6" s="6">
        <f aca="true" t="shared" si="0" ref="B6:G6">SUM(B7)</f>
        <v>0</v>
      </c>
      <c r="C6" s="6">
        <f t="shared" si="0"/>
        <v>0</v>
      </c>
      <c r="D6" s="6">
        <f t="shared" si="0"/>
        <v>469075</v>
      </c>
      <c r="E6" s="6">
        <f t="shared" si="0"/>
        <v>469075</v>
      </c>
      <c r="F6" s="6">
        <f t="shared" si="0"/>
        <v>-469075</v>
      </c>
      <c r="G6" s="6">
        <f t="shared" si="0"/>
        <v>469075</v>
      </c>
    </row>
    <row r="7" spans="1:7" ht="24.75" customHeight="1">
      <c r="A7" s="7" t="s">
        <v>12</v>
      </c>
      <c r="B7" s="6">
        <f>SUM(B8:B10)</f>
        <v>0</v>
      </c>
      <c r="C7" s="6">
        <f>SUM(C8:C9)</f>
        <v>0</v>
      </c>
      <c r="D7" s="6">
        <f>SUM(D8:D10)</f>
        <v>469075</v>
      </c>
      <c r="E7" s="6">
        <f>SUM(E8:E10)</f>
        <v>469075</v>
      </c>
      <c r="F7" s="6">
        <f>C7-E7</f>
        <v>-469075</v>
      </c>
      <c r="G7" s="6">
        <f>SUM(G8:G10)</f>
        <v>469075</v>
      </c>
    </row>
    <row r="8" spans="1:7" ht="24.75" customHeight="1">
      <c r="A8" s="7" t="s">
        <v>13</v>
      </c>
      <c r="B8" s="6">
        <v>0</v>
      </c>
      <c r="C8" s="6">
        <v>0</v>
      </c>
      <c r="D8" s="6">
        <v>429075</v>
      </c>
      <c r="E8" s="6">
        <f>D8</f>
        <v>429075</v>
      </c>
      <c r="F8" s="6">
        <f>C8-E8</f>
        <v>-429075</v>
      </c>
      <c r="G8" s="6">
        <f>E8</f>
        <v>429075</v>
      </c>
    </row>
    <row r="9" spans="1:7" ht="24.75" customHeight="1">
      <c r="A9" s="8" t="s">
        <v>14</v>
      </c>
      <c r="B9" s="6">
        <v>0</v>
      </c>
      <c r="C9" s="6">
        <v>0</v>
      </c>
      <c r="D9" s="6">
        <v>40000</v>
      </c>
      <c r="E9" s="6">
        <f>D9</f>
        <v>40000</v>
      </c>
      <c r="F9" s="6">
        <f>C9-E9</f>
        <v>-40000</v>
      </c>
      <c r="G9" s="6">
        <f>E9</f>
        <v>40000</v>
      </c>
    </row>
    <row r="10" spans="1:7" ht="24.75" customHeight="1">
      <c r="A10" s="7" t="s">
        <v>15</v>
      </c>
      <c r="B10" s="6">
        <v>0</v>
      </c>
      <c r="C10" s="6">
        <v>0</v>
      </c>
      <c r="D10" s="6">
        <v>0</v>
      </c>
      <c r="E10" s="6">
        <v>0</v>
      </c>
      <c r="F10" s="6">
        <f>C10-E10</f>
        <v>0</v>
      </c>
      <c r="G10" s="6">
        <f>E10</f>
        <v>0</v>
      </c>
    </row>
    <row r="11" spans="1:7" ht="24.75" customHeight="1">
      <c r="A11" s="9" t="s">
        <v>16</v>
      </c>
      <c r="B11" s="6">
        <f aca="true" t="shared" si="1" ref="B11:G11">SUM(B12+B15)</f>
        <v>0</v>
      </c>
      <c r="C11" s="6">
        <f t="shared" si="1"/>
        <v>0</v>
      </c>
      <c r="D11" s="6">
        <f t="shared" si="1"/>
        <v>17193629</v>
      </c>
      <c r="E11" s="6">
        <f t="shared" si="1"/>
        <v>17193629</v>
      </c>
      <c r="F11" s="6">
        <f t="shared" si="1"/>
        <v>-17193629</v>
      </c>
      <c r="G11" s="6">
        <f t="shared" si="1"/>
        <v>17193629</v>
      </c>
    </row>
    <row r="12" spans="1:7" ht="24.75" customHeight="1">
      <c r="A12" s="7" t="s">
        <v>17</v>
      </c>
      <c r="B12" s="6">
        <f>SUM(B13:B14)</f>
        <v>0</v>
      </c>
      <c r="C12" s="6">
        <f>SUM(C13:C14)</f>
        <v>0</v>
      </c>
      <c r="D12" s="6">
        <f>SUM(D13:D14)</f>
        <v>16487513</v>
      </c>
      <c r="E12" s="6">
        <f>D12</f>
        <v>16487513</v>
      </c>
      <c r="F12" s="6">
        <f aca="true" t="shared" si="2" ref="F12:F26">SUM(C12-E12)</f>
        <v>-16487513</v>
      </c>
      <c r="G12" s="6">
        <f>SUM(G13:G14)</f>
        <v>16487513</v>
      </c>
    </row>
    <row r="13" spans="1:7" ht="24.75" customHeight="1">
      <c r="A13" s="8" t="s">
        <v>18</v>
      </c>
      <c r="B13" s="6">
        <v>0</v>
      </c>
      <c r="C13" s="6">
        <v>0</v>
      </c>
      <c r="D13" s="6">
        <v>1917269</v>
      </c>
      <c r="E13" s="6">
        <f>D13</f>
        <v>1917269</v>
      </c>
      <c r="F13" s="6">
        <f t="shared" si="2"/>
        <v>-1917269</v>
      </c>
      <c r="G13" s="6">
        <f>E13</f>
        <v>1917269</v>
      </c>
    </row>
    <row r="14" spans="1:7" ht="24.75" customHeight="1">
      <c r="A14" s="8" t="s">
        <v>19</v>
      </c>
      <c r="B14" s="6">
        <v>0</v>
      </c>
      <c r="C14" s="6">
        <v>0</v>
      </c>
      <c r="D14" s="6">
        <v>14570244</v>
      </c>
      <c r="E14" s="6">
        <f>D14</f>
        <v>14570244</v>
      </c>
      <c r="F14" s="6">
        <f t="shared" si="2"/>
        <v>-14570244</v>
      </c>
      <c r="G14" s="6">
        <f>E14</f>
        <v>14570244</v>
      </c>
    </row>
    <row r="15" spans="1:7" ht="24.75" customHeight="1">
      <c r="A15" s="8" t="s">
        <v>20</v>
      </c>
      <c r="B15" s="6">
        <f>B16+B17</f>
        <v>0</v>
      </c>
      <c r="C15" s="6">
        <f>C16</f>
        <v>0</v>
      </c>
      <c r="D15" s="6">
        <f>D16</f>
        <v>706116</v>
      </c>
      <c r="E15" s="6">
        <f>E16</f>
        <v>706116</v>
      </c>
      <c r="F15" s="6">
        <f t="shared" si="2"/>
        <v>-706116</v>
      </c>
      <c r="G15" s="6">
        <f>E15</f>
        <v>706116</v>
      </c>
    </row>
    <row r="16" spans="1:7" ht="24.75" customHeight="1">
      <c r="A16" s="8" t="s">
        <v>21</v>
      </c>
      <c r="B16" s="6">
        <v>0</v>
      </c>
      <c r="C16" s="6">
        <v>0</v>
      </c>
      <c r="D16" s="6">
        <v>706116</v>
      </c>
      <c r="E16" s="6">
        <f>D16</f>
        <v>706116</v>
      </c>
      <c r="F16" s="6">
        <f t="shared" si="2"/>
        <v>-706116</v>
      </c>
      <c r="G16" s="6">
        <f>E16</f>
        <v>706116</v>
      </c>
    </row>
    <row r="17" spans="1:7" ht="24.75" customHeight="1">
      <c r="A17" s="8" t="s">
        <v>67</v>
      </c>
      <c r="B17" s="6">
        <v>0</v>
      </c>
      <c r="C17" s="6"/>
      <c r="D17" s="6"/>
      <c r="E17" s="6"/>
      <c r="F17" s="6"/>
      <c r="G17" s="6"/>
    </row>
    <row r="18" spans="1:7" ht="24.75" customHeight="1">
      <c r="A18" s="9" t="s">
        <v>22</v>
      </c>
      <c r="B18" s="6">
        <f>SUM(B19)</f>
        <v>0</v>
      </c>
      <c r="C18" s="6">
        <f aca="true" t="shared" si="3" ref="C18:E19">C19</f>
        <v>0</v>
      </c>
      <c r="D18" s="6">
        <f t="shared" si="3"/>
        <v>0</v>
      </c>
      <c r="E18" s="6">
        <f t="shared" si="3"/>
        <v>0</v>
      </c>
      <c r="F18" s="6">
        <f t="shared" si="2"/>
        <v>0</v>
      </c>
      <c r="G18" s="6">
        <f>G19</f>
        <v>0</v>
      </c>
    </row>
    <row r="19" spans="1:7" ht="24.75" customHeight="1">
      <c r="A19" s="7" t="s">
        <v>23</v>
      </c>
      <c r="B19" s="6">
        <f>B20</f>
        <v>0</v>
      </c>
      <c r="C19" s="6">
        <f t="shared" si="3"/>
        <v>0</v>
      </c>
      <c r="D19" s="6">
        <f t="shared" si="3"/>
        <v>0</v>
      </c>
      <c r="E19" s="6">
        <f t="shared" si="3"/>
        <v>0</v>
      </c>
      <c r="F19" s="6">
        <f t="shared" si="2"/>
        <v>0</v>
      </c>
      <c r="G19" s="6">
        <f>G20</f>
        <v>0</v>
      </c>
    </row>
    <row r="20" spans="1:7" ht="24.75" customHeight="1">
      <c r="A20" s="7" t="s">
        <v>24</v>
      </c>
      <c r="B20" s="6">
        <v>0</v>
      </c>
      <c r="C20" s="6">
        <v>0</v>
      </c>
      <c r="D20" s="6">
        <v>0</v>
      </c>
      <c r="E20" s="6">
        <v>0</v>
      </c>
      <c r="F20" s="6">
        <f t="shared" si="2"/>
        <v>0</v>
      </c>
      <c r="G20" s="6">
        <f>E20</f>
        <v>0</v>
      </c>
    </row>
    <row r="21" spans="1:7" ht="24.75" customHeight="1">
      <c r="A21" s="9" t="s">
        <v>25</v>
      </c>
      <c r="B21" s="6">
        <f aca="true" t="shared" si="4" ref="B21:E22">B22</f>
        <v>0</v>
      </c>
      <c r="C21" s="6">
        <f t="shared" si="4"/>
        <v>0</v>
      </c>
      <c r="D21" s="6">
        <f t="shared" si="4"/>
        <v>0</v>
      </c>
      <c r="E21" s="6">
        <f t="shared" si="4"/>
        <v>0</v>
      </c>
      <c r="F21" s="6">
        <f t="shared" si="2"/>
        <v>0</v>
      </c>
      <c r="G21" s="6">
        <f>G22</f>
        <v>0</v>
      </c>
    </row>
    <row r="22" spans="1:7" ht="24.75" customHeight="1">
      <c r="A22" s="7" t="s">
        <v>26</v>
      </c>
      <c r="B22" s="6">
        <f t="shared" si="4"/>
        <v>0</v>
      </c>
      <c r="C22" s="6">
        <f t="shared" si="4"/>
        <v>0</v>
      </c>
      <c r="D22" s="6">
        <f t="shared" si="4"/>
        <v>0</v>
      </c>
      <c r="E22" s="6">
        <f t="shared" si="4"/>
        <v>0</v>
      </c>
      <c r="F22" s="6">
        <f t="shared" si="2"/>
        <v>0</v>
      </c>
      <c r="G22" s="6">
        <f>G23</f>
        <v>0</v>
      </c>
    </row>
    <row r="23" spans="1:7" ht="24.75" customHeight="1">
      <c r="A23" s="7" t="s">
        <v>27</v>
      </c>
      <c r="B23" s="6">
        <v>0</v>
      </c>
      <c r="C23" s="6">
        <f>B23</f>
        <v>0</v>
      </c>
      <c r="D23" s="6">
        <f>C23</f>
        <v>0</v>
      </c>
      <c r="E23" s="6">
        <f>D23</f>
        <v>0</v>
      </c>
      <c r="F23" s="6">
        <f t="shared" si="2"/>
        <v>0</v>
      </c>
      <c r="G23" s="6">
        <f>E23</f>
        <v>0</v>
      </c>
    </row>
    <row r="24" spans="1:7" ht="24.75" customHeight="1">
      <c r="A24" s="9" t="s">
        <v>28</v>
      </c>
      <c r="B24" s="6">
        <f aca="true" t="shared" si="5" ref="B24:E25">SUM(B25)</f>
        <v>0</v>
      </c>
      <c r="C24" s="6">
        <f t="shared" si="5"/>
        <v>0</v>
      </c>
      <c r="D24" s="6">
        <f t="shared" si="5"/>
        <v>50000</v>
      </c>
      <c r="E24" s="6">
        <f t="shared" si="5"/>
        <v>50000</v>
      </c>
      <c r="F24" s="6">
        <f t="shared" si="2"/>
        <v>-50000</v>
      </c>
      <c r="G24" s="6">
        <f>SUM(G25)</f>
        <v>50000</v>
      </c>
    </row>
    <row r="25" spans="1:7" ht="24.75" customHeight="1">
      <c r="A25" s="7" t="s">
        <v>29</v>
      </c>
      <c r="B25" s="6">
        <f t="shared" si="5"/>
        <v>0</v>
      </c>
      <c r="C25" s="6">
        <f t="shared" si="5"/>
        <v>0</v>
      </c>
      <c r="D25" s="6">
        <v>50000</v>
      </c>
      <c r="E25" s="6">
        <f t="shared" si="5"/>
        <v>50000</v>
      </c>
      <c r="F25" s="6">
        <f t="shared" si="2"/>
        <v>-50000</v>
      </c>
      <c r="G25" s="6">
        <f>SUM(G26:G26)</f>
        <v>50000</v>
      </c>
    </row>
    <row r="26" spans="1:7" ht="24.75" customHeight="1">
      <c r="A26" s="10" t="s">
        <v>30</v>
      </c>
      <c r="B26" s="11">
        <v>0</v>
      </c>
      <c r="C26" s="11">
        <v>0</v>
      </c>
      <c r="D26" s="11">
        <v>50000</v>
      </c>
      <c r="E26" s="11">
        <f>D26</f>
        <v>50000</v>
      </c>
      <c r="F26" s="11">
        <f t="shared" si="2"/>
        <v>-50000</v>
      </c>
      <c r="G26" s="11">
        <f>E26</f>
        <v>50000</v>
      </c>
    </row>
    <row r="27" spans="1:7" ht="24.75" customHeight="1">
      <c r="A27" s="12" t="s">
        <v>31</v>
      </c>
      <c r="B27" s="11">
        <f aca="true" t="shared" si="6" ref="B27:G27">SUM(B6+B11+B18++B21+B24)</f>
        <v>0</v>
      </c>
      <c r="C27" s="11">
        <f t="shared" si="6"/>
        <v>0</v>
      </c>
      <c r="D27" s="11">
        <f t="shared" si="6"/>
        <v>17712704</v>
      </c>
      <c r="E27" s="11">
        <f t="shared" si="6"/>
        <v>17712704</v>
      </c>
      <c r="F27" s="11">
        <f t="shared" si="6"/>
        <v>-17712704</v>
      </c>
      <c r="G27" s="11">
        <f t="shared" si="6"/>
        <v>17712704</v>
      </c>
    </row>
    <row r="28" ht="15.75">
      <c r="A28" s="13"/>
    </row>
    <row r="29" ht="15.75">
      <c r="A29" s="13"/>
    </row>
    <row r="30" ht="15.75">
      <c r="A30" s="13"/>
    </row>
    <row r="31" ht="15.75">
      <c r="A31" s="13"/>
    </row>
    <row r="32" ht="15.75">
      <c r="A32" s="13"/>
    </row>
    <row r="33" ht="15.75">
      <c r="A33" s="13"/>
    </row>
    <row r="34" ht="15.75">
      <c r="A34" s="13"/>
    </row>
    <row r="35" ht="15.75">
      <c r="A35" s="13"/>
    </row>
    <row r="36" ht="15.75">
      <c r="A36" s="13"/>
    </row>
    <row r="37" ht="15.75">
      <c r="A37" s="13"/>
    </row>
    <row r="38" ht="15.75">
      <c r="A38" s="13"/>
    </row>
    <row r="39" ht="15.75">
      <c r="A39" s="13"/>
    </row>
    <row r="40" ht="15.75">
      <c r="A40" s="13"/>
    </row>
    <row r="41" ht="15.75">
      <c r="A41" s="13"/>
    </row>
    <row r="42" ht="15.75">
      <c r="A42" s="13"/>
    </row>
    <row r="43" ht="15.75">
      <c r="A43" s="13"/>
    </row>
    <row r="44" ht="15.75">
      <c r="A44" s="13"/>
    </row>
    <row r="45" ht="15.75">
      <c r="A45" s="13"/>
    </row>
    <row r="46" ht="15.75">
      <c r="A46" s="13"/>
    </row>
    <row r="47" ht="15.75">
      <c r="A47" s="13"/>
    </row>
    <row r="48" ht="15.75">
      <c r="A48" s="13"/>
    </row>
    <row r="49" ht="15.75">
      <c r="A49" s="13"/>
    </row>
    <row r="50" ht="15.75">
      <c r="A50" s="13"/>
    </row>
    <row r="51" ht="15.75">
      <c r="A51" s="13"/>
    </row>
    <row r="52" ht="15.75">
      <c r="A52" s="13"/>
    </row>
    <row r="53" ht="15.75">
      <c r="A53" s="13"/>
    </row>
    <row r="54" ht="15.75">
      <c r="A54" s="13"/>
    </row>
    <row r="55" ht="15.75">
      <c r="A55" s="13"/>
    </row>
    <row r="56" ht="15.75">
      <c r="A56" s="13"/>
    </row>
    <row r="57" ht="15.75">
      <c r="A57" s="13"/>
    </row>
    <row r="58" ht="15.75">
      <c r="A58" s="13"/>
    </row>
    <row r="59" ht="15.75">
      <c r="A59" s="13"/>
    </row>
    <row r="60" ht="15.75">
      <c r="A60" s="13"/>
    </row>
    <row r="61" ht="15.75">
      <c r="A61" s="13"/>
    </row>
    <row r="62" ht="15.75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3" ht="15.75">
      <c r="A83" s="13"/>
    </row>
    <row r="84" ht="15.75">
      <c r="A84" s="13"/>
    </row>
    <row r="85" ht="15.75">
      <c r="A85" s="13"/>
    </row>
    <row r="86" ht="15.75">
      <c r="A86" s="13"/>
    </row>
    <row r="87" ht="15.75">
      <c r="A87" s="13"/>
    </row>
    <row r="88" ht="15.75">
      <c r="A88" s="13"/>
    </row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99" ht="15.75">
      <c r="A99" s="13"/>
    </row>
    <row r="100" ht="15.75">
      <c r="A100" s="13"/>
    </row>
    <row r="101" ht="15.75">
      <c r="A101" s="13"/>
    </row>
    <row r="102" ht="15.75">
      <c r="A102" s="13"/>
    </row>
    <row r="103" ht="15.75">
      <c r="A103" s="13"/>
    </row>
    <row r="104" ht="15.75">
      <c r="A104" s="13"/>
    </row>
    <row r="105" ht="15.75">
      <c r="A105" s="13"/>
    </row>
    <row r="106" ht="15.75">
      <c r="A106" s="13"/>
    </row>
    <row r="107" ht="15.75">
      <c r="A107" s="13"/>
    </row>
    <row r="108" ht="15.75">
      <c r="A108" s="13"/>
    </row>
    <row r="109" ht="15.75">
      <c r="A109" s="13"/>
    </row>
    <row r="110" ht="15.75">
      <c r="A110" s="13"/>
    </row>
    <row r="111" ht="15.75">
      <c r="A111" s="13"/>
    </row>
    <row r="112" ht="15.75">
      <c r="A112" s="13"/>
    </row>
    <row r="113" ht="15.75">
      <c r="A113" s="13"/>
    </row>
    <row r="114" ht="15.75">
      <c r="A114" s="13"/>
    </row>
    <row r="115" ht="15.75">
      <c r="A115" s="13"/>
    </row>
    <row r="116" ht="15.75">
      <c r="A116" s="13"/>
    </row>
    <row r="117" ht="15.75">
      <c r="A117" s="13"/>
    </row>
    <row r="118" ht="15.75">
      <c r="A118" s="13"/>
    </row>
    <row r="119" ht="15.75">
      <c r="A119" s="13"/>
    </row>
    <row r="120" ht="15.75">
      <c r="A120" s="13"/>
    </row>
    <row r="121" ht="15.75">
      <c r="A121" s="13"/>
    </row>
    <row r="122" ht="15.75">
      <c r="A122" s="13"/>
    </row>
    <row r="123" ht="15.75">
      <c r="A123" s="13"/>
    </row>
    <row r="124" ht="15.75">
      <c r="A124" s="13"/>
    </row>
    <row r="125" ht="15.75">
      <c r="A125" s="13"/>
    </row>
    <row r="126" ht="15.75">
      <c r="A126" s="13"/>
    </row>
    <row r="127" ht="15.75">
      <c r="A127" s="13"/>
    </row>
    <row r="128" ht="15.75">
      <c r="A128" s="13"/>
    </row>
    <row r="129" ht="15.75">
      <c r="A129" s="13"/>
    </row>
    <row r="130" ht="15.75">
      <c r="A130" s="13"/>
    </row>
    <row r="131" ht="15.75">
      <c r="A131" s="13"/>
    </row>
    <row r="132" ht="15.75">
      <c r="A132" s="13"/>
    </row>
    <row r="133" ht="15.75">
      <c r="A133" s="13"/>
    </row>
    <row r="134" ht="15.75">
      <c r="A134" s="13"/>
    </row>
    <row r="135" ht="15.75">
      <c r="A135" s="13"/>
    </row>
    <row r="136" ht="15.75">
      <c r="A136" s="13"/>
    </row>
    <row r="137" ht="15.75">
      <c r="A137" s="13"/>
    </row>
    <row r="138" ht="15.75">
      <c r="A138" s="13"/>
    </row>
    <row r="139" ht="15.75">
      <c r="A139" s="13"/>
    </row>
    <row r="140" ht="15.75">
      <c r="A140" s="13"/>
    </row>
    <row r="141" ht="15.75">
      <c r="A141" s="13"/>
    </row>
    <row r="142" ht="15.75">
      <c r="A142" s="13"/>
    </row>
    <row r="143" ht="15.75">
      <c r="A143" s="13"/>
    </row>
    <row r="144" ht="15.75">
      <c r="A144" s="13"/>
    </row>
    <row r="145" ht="15.75">
      <c r="A145" s="13"/>
    </row>
    <row r="146" ht="15.75">
      <c r="A146" s="13"/>
    </row>
    <row r="147" ht="15.75">
      <c r="A147" s="13"/>
    </row>
    <row r="148" ht="15.75">
      <c r="A148" s="13"/>
    </row>
    <row r="149" ht="15.75">
      <c r="A149" s="13"/>
    </row>
    <row r="150" ht="15.75">
      <c r="A150" s="13"/>
    </row>
    <row r="151" ht="15.75">
      <c r="A151" s="13"/>
    </row>
    <row r="152" ht="15.75">
      <c r="A152" s="13"/>
    </row>
    <row r="153" ht="15.75">
      <c r="A153" s="13"/>
    </row>
    <row r="154" ht="15.75">
      <c r="A154" s="13"/>
    </row>
    <row r="155" ht="15.75">
      <c r="A155" s="13"/>
    </row>
    <row r="156" ht="15.75">
      <c r="A156" s="13"/>
    </row>
    <row r="157" ht="15.75">
      <c r="A157" s="13"/>
    </row>
    <row r="158" ht="15.75">
      <c r="A158" s="13"/>
    </row>
    <row r="159" ht="15.75">
      <c r="A159" s="13"/>
    </row>
    <row r="160" ht="15.75">
      <c r="A160" s="13"/>
    </row>
    <row r="161" ht="15.75">
      <c r="A161" s="13"/>
    </row>
    <row r="162" ht="15.75">
      <c r="A162" s="13"/>
    </row>
    <row r="163" ht="15.75">
      <c r="A163" s="13"/>
    </row>
    <row r="164" ht="15.75">
      <c r="A164" s="13"/>
    </row>
    <row r="165" ht="15.75">
      <c r="A165" s="13"/>
    </row>
    <row r="166" ht="15.75">
      <c r="A166" s="13"/>
    </row>
    <row r="167" ht="15.75">
      <c r="A167" s="13"/>
    </row>
    <row r="168" ht="15.75">
      <c r="A168" s="13"/>
    </row>
    <row r="169" ht="15.75">
      <c r="A169" s="13"/>
    </row>
    <row r="170" ht="15.75">
      <c r="A170" s="13"/>
    </row>
    <row r="171" ht="15.75">
      <c r="A171" s="13"/>
    </row>
    <row r="172" ht="15.75">
      <c r="A172" s="13"/>
    </row>
    <row r="173" ht="15.75">
      <c r="A173" s="13"/>
    </row>
    <row r="174" ht="15.75">
      <c r="A174" s="13"/>
    </row>
    <row r="175" ht="15.75">
      <c r="A175" s="13"/>
    </row>
    <row r="176" ht="15.75">
      <c r="A176" s="13"/>
    </row>
    <row r="177" ht="15.75">
      <c r="A177" s="13"/>
    </row>
    <row r="178" ht="15.75">
      <c r="A178" s="13"/>
    </row>
    <row r="179" ht="15.75">
      <c r="A179" s="13"/>
    </row>
    <row r="180" ht="15.75">
      <c r="A180" s="13"/>
    </row>
    <row r="181" ht="15.75">
      <c r="A181" s="13"/>
    </row>
    <row r="182" ht="15.75">
      <c r="A182" s="13"/>
    </row>
    <row r="183" ht="15.75">
      <c r="A183" s="13"/>
    </row>
    <row r="184" ht="15.75">
      <c r="A184" s="13"/>
    </row>
    <row r="185" ht="15.75">
      <c r="A185" s="13"/>
    </row>
    <row r="186" ht="15.75">
      <c r="A186" s="13"/>
    </row>
    <row r="187" ht="15.75">
      <c r="A187" s="13"/>
    </row>
    <row r="188" ht="15.75">
      <c r="A188" s="13"/>
    </row>
    <row r="189" ht="15.75">
      <c r="A189" s="13"/>
    </row>
    <row r="190" ht="15.75">
      <c r="A190" s="13"/>
    </row>
    <row r="191" ht="15.75">
      <c r="A191" s="13"/>
    </row>
    <row r="192" ht="15.75">
      <c r="A192" s="13"/>
    </row>
    <row r="193" ht="15.75">
      <c r="A193" s="13"/>
    </row>
  </sheetData>
  <mergeCells count="8">
    <mergeCell ref="A1:G1"/>
    <mergeCell ref="A2:G2"/>
    <mergeCell ref="A3:G3"/>
    <mergeCell ref="A4:A5"/>
    <mergeCell ref="B4:B5"/>
    <mergeCell ref="D4:E4"/>
    <mergeCell ref="F4:F5"/>
    <mergeCell ref="G4:G5"/>
  </mergeCells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J51"/>
  <sheetViews>
    <sheetView workbookViewId="0" topLeftCell="A1">
      <selection activeCell="A1" sqref="A1:F1"/>
    </sheetView>
  </sheetViews>
  <sheetFormatPr defaultColWidth="9.00390625" defaultRowHeight="16.5"/>
  <cols>
    <col min="1" max="1" width="29.375" style="1" customWidth="1"/>
    <col min="2" max="2" width="19.00390625" style="1" customWidth="1"/>
    <col min="3" max="3" width="17.25390625" style="1" customWidth="1"/>
    <col min="4" max="4" width="16.375" style="1" customWidth="1"/>
    <col min="5" max="5" width="17.125" style="1" customWidth="1"/>
    <col min="6" max="6" width="18.75390625" style="1" customWidth="1"/>
    <col min="7" max="16384" width="9.00390625" style="1" customWidth="1"/>
  </cols>
  <sheetData>
    <row r="1" spans="1:6" ht="25.5">
      <c r="A1" s="32" t="s">
        <v>213</v>
      </c>
      <c r="B1" s="33"/>
      <c r="C1" s="33"/>
      <c r="D1" s="33"/>
      <c r="E1" s="33"/>
      <c r="F1" s="33"/>
    </row>
    <row r="2" spans="1:10" ht="27.75">
      <c r="A2" s="34" t="s">
        <v>247</v>
      </c>
      <c r="B2" s="35"/>
      <c r="C2" s="35"/>
      <c r="D2" s="35"/>
      <c r="E2" s="35"/>
      <c r="F2" s="35"/>
      <c r="J2" s="14"/>
    </row>
    <row r="3" spans="1:6" ht="16.5">
      <c r="A3" s="36" t="s">
        <v>279</v>
      </c>
      <c r="B3" s="37"/>
      <c r="C3" s="37"/>
      <c r="D3" s="37"/>
      <c r="E3" s="37"/>
      <c r="F3" s="37"/>
    </row>
    <row r="4" spans="1:6" ht="16.5">
      <c r="A4" s="38" t="s">
        <v>215</v>
      </c>
      <c r="B4" s="38" t="s">
        <v>216</v>
      </c>
      <c r="C4" s="2" t="s">
        <v>217</v>
      </c>
      <c r="D4" s="40" t="s">
        <v>248</v>
      </c>
      <c r="E4" s="41"/>
      <c r="F4" s="42" t="s">
        <v>249</v>
      </c>
    </row>
    <row r="5" spans="1:6" ht="16.5">
      <c r="A5" s="39"/>
      <c r="B5" s="39"/>
      <c r="C5" s="3" t="s">
        <v>221</v>
      </c>
      <c r="D5" s="3" t="s">
        <v>222</v>
      </c>
      <c r="E5" s="4" t="s">
        <v>223</v>
      </c>
      <c r="F5" s="43"/>
    </row>
    <row r="6" spans="1:6" ht="24.75" customHeight="1">
      <c r="A6" s="5" t="s">
        <v>250</v>
      </c>
      <c r="B6" s="6">
        <f>SUM(B37)</f>
        <v>2249301000</v>
      </c>
      <c r="C6" s="6">
        <f>SUM(C37)</f>
        <v>255807575</v>
      </c>
      <c r="D6" s="6">
        <f>SUM(D37)</f>
        <v>16839965</v>
      </c>
      <c r="E6" s="6">
        <f>SUM(E37)</f>
        <v>120652449</v>
      </c>
      <c r="F6" s="6">
        <f>SUM(C6-E6)</f>
        <v>135155126</v>
      </c>
    </row>
    <row r="7" spans="1:6" ht="24.75" customHeight="1">
      <c r="A7" s="15" t="s">
        <v>251</v>
      </c>
      <c r="B7" s="6">
        <f>B8+B13</f>
        <v>236176000</v>
      </c>
      <c r="C7" s="6">
        <f>SUM(C8+C13)</f>
        <v>124828000</v>
      </c>
      <c r="D7" s="6">
        <f>SUM(D8+D13)</f>
        <v>13339228</v>
      </c>
      <c r="E7" s="6">
        <f>SUM(E8+E13)</f>
        <v>106589942</v>
      </c>
      <c r="F7" s="6">
        <f>SUM(C7-E7)</f>
        <v>18238058</v>
      </c>
    </row>
    <row r="8" spans="1:6" ht="24.75" customHeight="1">
      <c r="A8" s="16" t="s">
        <v>252</v>
      </c>
      <c r="B8" s="6">
        <f>SUM(B9:B12)</f>
        <v>229776000</v>
      </c>
      <c r="C8" s="6">
        <f>SUM(C9:C12)</f>
        <v>123241000</v>
      </c>
      <c r="D8" s="6">
        <f>SUM(D9:D12)</f>
        <v>13159716</v>
      </c>
      <c r="E8" s="6">
        <f>SUM(E9:E12)</f>
        <v>105825265</v>
      </c>
      <c r="F8" s="6">
        <f>SUM(F9:F12)</f>
        <v>17415735</v>
      </c>
    </row>
    <row r="9" spans="1:6" ht="24.75" customHeight="1">
      <c r="A9" s="16" t="s">
        <v>253</v>
      </c>
      <c r="B9" s="6">
        <v>224338000</v>
      </c>
      <c r="C9" s="6">
        <v>120296000</v>
      </c>
      <c r="D9" s="6">
        <v>11928306</v>
      </c>
      <c r="E9" s="6">
        <v>103808892</v>
      </c>
      <c r="F9" s="6">
        <f>SUM(C9-E9)</f>
        <v>16487108</v>
      </c>
    </row>
    <row r="10" spans="1:6" ht="24.75" customHeight="1">
      <c r="A10" s="7" t="s">
        <v>254</v>
      </c>
      <c r="B10" s="6">
        <v>4796000</v>
      </c>
      <c r="C10" s="6">
        <v>2521000</v>
      </c>
      <c r="D10" s="6">
        <v>1031410</v>
      </c>
      <c r="E10" s="6">
        <v>1612373</v>
      </c>
      <c r="F10" s="6">
        <f>SUM(C10-E10)</f>
        <v>908627</v>
      </c>
    </row>
    <row r="11" spans="1:6" ht="24.75" customHeight="1">
      <c r="A11" s="16" t="s">
        <v>255</v>
      </c>
      <c r="B11" s="6">
        <v>0</v>
      </c>
      <c r="C11" s="6"/>
      <c r="D11" s="6"/>
      <c r="E11" s="6"/>
      <c r="F11" s="6"/>
    </row>
    <row r="12" spans="1:6" ht="24.75" customHeight="1">
      <c r="A12" s="17" t="s">
        <v>256</v>
      </c>
      <c r="B12" s="6">
        <v>642000</v>
      </c>
      <c r="C12" s="6">
        <v>424000</v>
      </c>
      <c r="D12" s="6">
        <v>200000</v>
      </c>
      <c r="E12" s="6">
        <v>404000</v>
      </c>
      <c r="F12" s="6">
        <f aca="true" t="shared" si="0" ref="F12:F25">SUM(C12-E12)</f>
        <v>20000</v>
      </c>
    </row>
    <row r="13" spans="1:6" ht="24.75" customHeight="1">
      <c r="A13" s="16" t="s">
        <v>257</v>
      </c>
      <c r="B13" s="6">
        <f>SUM(B14:B16)</f>
        <v>6400000</v>
      </c>
      <c r="C13" s="6">
        <f>SUM(C14:C16)</f>
        <v>1587000</v>
      </c>
      <c r="D13" s="6">
        <f>D14+D15+D16</f>
        <v>179512</v>
      </c>
      <c r="E13" s="6">
        <f>E14+E15+E16</f>
        <v>764677</v>
      </c>
      <c r="F13" s="6">
        <f t="shared" si="0"/>
        <v>822323</v>
      </c>
    </row>
    <row r="14" spans="1:6" ht="24.75" customHeight="1">
      <c r="A14" s="16" t="s">
        <v>253</v>
      </c>
      <c r="B14" s="6">
        <v>186000</v>
      </c>
      <c r="C14" s="6">
        <v>77000</v>
      </c>
      <c r="D14" s="6">
        <v>1961</v>
      </c>
      <c r="E14" s="6">
        <v>45771</v>
      </c>
      <c r="F14" s="6">
        <f t="shared" si="0"/>
        <v>31229</v>
      </c>
    </row>
    <row r="15" spans="1:6" ht="24.75" customHeight="1">
      <c r="A15" s="7" t="s">
        <v>254</v>
      </c>
      <c r="B15" s="6">
        <v>3645000</v>
      </c>
      <c r="C15" s="6">
        <v>1510000</v>
      </c>
      <c r="D15" s="6">
        <v>177551</v>
      </c>
      <c r="E15" s="6">
        <v>718906</v>
      </c>
      <c r="F15" s="6">
        <f t="shared" si="0"/>
        <v>791094</v>
      </c>
    </row>
    <row r="16" spans="1:6" ht="24.75" customHeight="1">
      <c r="A16" s="16" t="s">
        <v>255</v>
      </c>
      <c r="B16" s="6">
        <v>2569000</v>
      </c>
      <c r="C16" s="6">
        <v>0</v>
      </c>
      <c r="D16" s="6">
        <v>0</v>
      </c>
      <c r="E16" s="6">
        <v>0</v>
      </c>
      <c r="F16" s="6">
        <f t="shared" si="0"/>
        <v>0</v>
      </c>
    </row>
    <row r="17" spans="1:6" ht="24.75" customHeight="1">
      <c r="A17" s="18" t="s">
        <v>258</v>
      </c>
      <c r="B17" s="6">
        <f>SUM(B18)</f>
        <v>121813000</v>
      </c>
      <c r="C17" s="6">
        <f>SUM(C18)</f>
        <v>9401975</v>
      </c>
      <c r="D17" s="6">
        <f>SUM(D18)</f>
        <v>1251696</v>
      </c>
      <c r="E17" s="6">
        <f>SUM(E18)</f>
        <v>6535083</v>
      </c>
      <c r="F17" s="6">
        <f t="shared" si="0"/>
        <v>2866892</v>
      </c>
    </row>
    <row r="18" spans="1:6" ht="24.75" customHeight="1">
      <c r="A18" s="19" t="s">
        <v>259</v>
      </c>
      <c r="B18" s="6">
        <f>SUM(B19:B23)</f>
        <v>121813000</v>
      </c>
      <c r="C18" s="6">
        <f>SUM(C19:C23)</f>
        <v>9401975</v>
      </c>
      <c r="D18" s="6">
        <f>SUM(D19:D23)</f>
        <v>1251696</v>
      </c>
      <c r="E18" s="6">
        <f>SUM(E19:E23)</f>
        <v>6535083</v>
      </c>
      <c r="F18" s="6">
        <f t="shared" si="0"/>
        <v>2866892</v>
      </c>
    </row>
    <row r="19" spans="1:6" ht="24.75" customHeight="1">
      <c r="A19" s="16" t="s">
        <v>253</v>
      </c>
      <c r="B19" s="6">
        <v>8054000</v>
      </c>
      <c r="C19" s="6">
        <v>4534775</v>
      </c>
      <c r="D19" s="6">
        <v>648528</v>
      </c>
      <c r="E19" s="6">
        <v>3833696</v>
      </c>
      <c r="F19" s="6">
        <f t="shared" si="0"/>
        <v>701079</v>
      </c>
    </row>
    <row r="20" spans="1:6" ht="24.75" customHeight="1">
      <c r="A20" s="7" t="s">
        <v>254</v>
      </c>
      <c r="B20" s="6">
        <v>15072256</v>
      </c>
      <c r="C20" s="6">
        <v>4557456</v>
      </c>
      <c r="D20" s="6">
        <v>583168</v>
      </c>
      <c r="E20" s="6">
        <v>2651643</v>
      </c>
      <c r="F20" s="6">
        <f t="shared" si="0"/>
        <v>1905813</v>
      </c>
    </row>
    <row r="21" spans="1:6" ht="24.75" customHeight="1">
      <c r="A21" s="16" t="s">
        <v>255</v>
      </c>
      <c r="B21" s="6">
        <v>19638744</v>
      </c>
      <c r="C21" s="6">
        <v>49744</v>
      </c>
      <c r="D21" s="6">
        <v>20000</v>
      </c>
      <c r="E21" s="6">
        <v>49744</v>
      </c>
      <c r="F21" s="6">
        <f t="shared" si="0"/>
        <v>0</v>
      </c>
    </row>
    <row r="22" spans="1:6" ht="24.75" customHeight="1">
      <c r="A22" s="17" t="s">
        <v>256</v>
      </c>
      <c r="B22" s="6">
        <v>78048000</v>
      </c>
      <c r="C22" s="6">
        <v>260000</v>
      </c>
      <c r="D22" s="6">
        <v>0</v>
      </c>
      <c r="E22" s="6">
        <v>0</v>
      </c>
      <c r="F22" s="6">
        <f t="shared" si="0"/>
        <v>260000</v>
      </c>
    </row>
    <row r="23" spans="1:6" ht="24.75" customHeight="1">
      <c r="A23" s="7" t="s">
        <v>260</v>
      </c>
      <c r="B23" s="6">
        <v>1000000</v>
      </c>
      <c r="C23" s="6">
        <v>0</v>
      </c>
      <c r="D23" s="6">
        <v>0</v>
      </c>
      <c r="E23" s="6">
        <v>0</v>
      </c>
      <c r="F23" s="6">
        <f t="shared" si="0"/>
        <v>0</v>
      </c>
    </row>
    <row r="24" spans="1:6" ht="24.75" customHeight="1">
      <c r="A24" s="18" t="s">
        <v>261</v>
      </c>
      <c r="B24" s="6">
        <f>SUM(B25)</f>
        <v>20991000</v>
      </c>
      <c r="C24" s="6">
        <f>SUM(C25)</f>
        <v>7180000</v>
      </c>
      <c r="D24" s="6">
        <f>D25</f>
        <v>268978</v>
      </c>
      <c r="E24" s="6">
        <f>SUM(E25)</f>
        <v>876929</v>
      </c>
      <c r="F24" s="6">
        <f t="shared" si="0"/>
        <v>6303071</v>
      </c>
    </row>
    <row r="25" spans="1:6" ht="24.75" customHeight="1">
      <c r="A25" s="16" t="s">
        <v>262</v>
      </c>
      <c r="B25" s="6">
        <f>B26+B27</f>
        <v>20991000</v>
      </c>
      <c r="C25" s="6">
        <f>SUM(C26+C27)</f>
        <v>7180000</v>
      </c>
      <c r="D25" s="6">
        <f>D26</f>
        <v>268978</v>
      </c>
      <c r="E25" s="6">
        <f>E26</f>
        <v>876929</v>
      </c>
      <c r="F25" s="6">
        <f t="shared" si="0"/>
        <v>6303071</v>
      </c>
    </row>
    <row r="26" spans="1:6" ht="24.75" customHeight="1">
      <c r="A26" s="7" t="s">
        <v>254</v>
      </c>
      <c r="B26" s="6">
        <v>14491000</v>
      </c>
      <c r="C26" s="6">
        <v>4910000</v>
      </c>
      <c r="D26" s="6">
        <v>268978</v>
      </c>
      <c r="E26" s="6">
        <v>876929</v>
      </c>
      <c r="F26" s="6">
        <v>4033071</v>
      </c>
    </row>
    <row r="27" spans="1:6" ht="24.75" customHeight="1">
      <c r="A27" s="16" t="s">
        <v>255</v>
      </c>
      <c r="B27" s="6">
        <v>6500000</v>
      </c>
      <c r="C27" s="6">
        <v>2270000</v>
      </c>
      <c r="D27" s="6">
        <v>0</v>
      </c>
      <c r="E27" s="6">
        <v>0</v>
      </c>
      <c r="F27" s="6">
        <f aca="true" t="shared" si="1" ref="F27:F32">SUM(C27-E27)</f>
        <v>2270000</v>
      </c>
    </row>
    <row r="28" spans="1:6" ht="24.75" customHeight="1">
      <c r="A28" s="18" t="s">
        <v>263</v>
      </c>
      <c r="B28" s="6">
        <f>B29</f>
        <v>508000</v>
      </c>
      <c r="C28" s="6"/>
      <c r="D28" s="6">
        <v>0</v>
      </c>
      <c r="E28" s="6">
        <v>0</v>
      </c>
      <c r="F28" s="6">
        <f t="shared" si="1"/>
        <v>0</v>
      </c>
    </row>
    <row r="29" spans="1:6" ht="24.75" customHeight="1">
      <c r="A29" s="7" t="s">
        <v>264</v>
      </c>
      <c r="B29" s="6">
        <f>B30</f>
        <v>508000</v>
      </c>
      <c r="C29" s="6">
        <v>0</v>
      </c>
      <c r="D29" s="6">
        <v>0</v>
      </c>
      <c r="E29" s="6">
        <v>0</v>
      </c>
      <c r="F29" s="6">
        <f t="shared" si="1"/>
        <v>0</v>
      </c>
    </row>
    <row r="30" spans="1:6" ht="24.75" customHeight="1">
      <c r="A30" s="7" t="s">
        <v>260</v>
      </c>
      <c r="B30" s="6">
        <v>508000</v>
      </c>
      <c r="C30" s="6">
        <v>0</v>
      </c>
      <c r="D30" s="6">
        <v>0</v>
      </c>
      <c r="E30" s="6">
        <v>0</v>
      </c>
      <c r="F30" s="6">
        <f t="shared" si="1"/>
        <v>0</v>
      </c>
    </row>
    <row r="31" spans="1:6" ht="24.75" customHeight="1">
      <c r="A31" s="18" t="s">
        <v>265</v>
      </c>
      <c r="B31" s="6">
        <f>SUM(B32)</f>
        <v>1869813000</v>
      </c>
      <c r="C31" s="6">
        <f>SUM(C32)</f>
        <v>114397600</v>
      </c>
      <c r="D31" s="6">
        <f>SUM(D32)</f>
        <v>1980063</v>
      </c>
      <c r="E31" s="6">
        <f>SUM(E32)</f>
        <v>6650495</v>
      </c>
      <c r="F31" s="6">
        <f t="shared" si="1"/>
        <v>107747105</v>
      </c>
    </row>
    <row r="32" spans="1:6" ht="24.75" customHeight="1">
      <c r="A32" s="20" t="s">
        <v>266</v>
      </c>
      <c r="B32" s="6">
        <f>SUM(B33:B36)</f>
        <v>1869813000</v>
      </c>
      <c r="C32" s="6">
        <f>SUM(C33:C36)</f>
        <v>114397600</v>
      </c>
      <c r="D32" s="6">
        <f>SUM(D33:D35)</f>
        <v>1980063</v>
      </c>
      <c r="E32" s="6">
        <f>SUM(E33:E35)</f>
        <v>6650495</v>
      </c>
      <c r="F32" s="6">
        <f t="shared" si="1"/>
        <v>107747105</v>
      </c>
    </row>
    <row r="33" spans="1:6" ht="24.75" customHeight="1">
      <c r="A33" s="16" t="s">
        <v>253</v>
      </c>
      <c r="B33" s="6">
        <v>2671000</v>
      </c>
      <c r="C33" s="6">
        <v>1468700</v>
      </c>
      <c r="D33" s="6">
        <v>160329</v>
      </c>
      <c r="E33" s="6">
        <v>1095925</v>
      </c>
      <c r="F33" s="6">
        <v>372775</v>
      </c>
    </row>
    <row r="34" spans="1:6" ht="24.75" customHeight="1">
      <c r="A34" s="7" t="s">
        <v>254</v>
      </c>
      <c r="B34" s="6">
        <v>67929000</v>
      </c>
      <c r="C34" s="6">
        <v>22194900</v>
      </c>
      <c r="D34" s="6">
        <v>1819734</v>
      </c>
      <c r="E34" s="6">
        <v>5544570</v>
      </c>
      <c r="F34" s="6">
        <f aca="true" t="shared" si="2" ref="F34:F41">SUM(C34-E34)</f>
        <v>16650330</v>
      </c>
    </row>
    <row r="35" spans="1:6" ht="24.75" customHeight="1">
      <c r="A35" s="16" t="s">
        <v>255</v>
      </c>
      <c r="B35" s="6">
        <v>366113000</v>
      </c>
      <c r="C35" s="6">
        <v>24134000</v>
      </c>
      <c r="D35" s="6">
        <v>0</v>
      </c>
      <c r="E35" s="6">
        <v>10000</v>
      </c>
      <c r="F35" s="6">
        <f t="shared" si="2"/>
        <v>24124000</v>
      </c>
    </row>
    <row r="36" spans="1:6" ht="24.75" customHeight="1">
      <c r="A36" s="30" t="s">
        <v>256</v>
      </c>
      <c r="B36" s="11">
        <v>1433100000</v>
      </c>
      <c r="C36" s="11">
        <v>66600000</v>
      </c>
      <c r="D36" s="11">
        <v>0</v>
      </c>
      <c r="E36" s="11">
        <v>0</v>
      </c>
      <c r="F36" s="6">
        <f t="shared" si="2"/>
        <v>66600000</v>
      </c>
    </row>
    <row r="37" spans="1:6" ht="24.75" customHeight="1">
      <c r="A37" s="21" t="s">
        <v>267</v>
      </c>
      <c r="B37" s="11">
        <f>B7+B17+B24+B28+B31</f>
        <v>2249301000</v>
      </c>
      <c r="C37" s="11">
        <f>SUM(C7+C17+C24+C31)</f>
        <v>255807575</v>
      </c>
      <c r="D37" s="11">
        <f>SUM(D7+D17+D24+D31)</f>
        <v>16839965</v>
      </c>
      <c r="E37" s="11">
        <f>SUM(E7+E17+E24+E31)</f>
        <v>120652449</v>
      </c>
      <c r="F37" s="22">
        <f t="shared" si="2"/>
        <v>135155126</v>
      </c>
    </row>
    <row r="38" spans="1:6" ht="24.75" customHeight="1">
      <c r="A38" s="23" t="s">
        <v>268</v>
      </c>
      <c r="B38" s="6">
        <f aca="true" t="shared" si="3" ref="B38:E39">SUM(B39)</f>
        <v>10482893</v>
      </c>
      <c r="C38" s="6">
        <f t="shared" si="3"/>
        <v>10482893</v>
      </c>
      <c r="D38" s="6">
        <f t="shared" si="3"/>
        <v>911574</v>
      </c>
      <c r="E38" s="6">
        <f t="shared" si="3"/>
        <v>10387420</v>
      </c>
      <c r="F38" s="6">
        <f t="shared" si="2"/>
        <v>95473</v>
      </c>
    </row>
    <row r="39" spans="1:6" ht="24.75" customHeight="1">
      <c r="A39" s="24" t="s">
        <v>269</v>
      </c>
      <c r="B39" s="6">
        <f t="shared" si="3"/>
        <v>10482893</v>
      </c>
      <c r="C39" s="6">
        <f t="shared" si="3"/>
        <v>10482893</v>
      </c>
      <c r="D39" s="6">
        <f t="shared" si="3"/>
        <v>911574</v>
      </c>
      <c r="E39" s="6">
        <f t="shared" si="3"/>
        <v>10387420</v>
      </c>
      <c r="F39" s="6">
        <f t="shared" si="2"/>
        <v>95473</v>
      </c>
    </row>
    <row r="40" spans="1:6" ht="24.75" customHeight="1">
      <c r="A40" s="25" t="s">
        <v>270</v>
      </c>
      <c r="B40" s="6">
        <f>B41</f>
        <v>10482893</v>
      </c>
      <c r="C40" s="6">
        <f>SUM(C41)</f>
        <v>10482893</v>
      </c>
      <c r="D40" s="6">
        <f>SUM(D41)</f>
        <v>911574</v>
      </c>
      <c r="E40" s="6">
        <f>SUM(E41)</f>
        <v>10387420</v>
      </c>
      <c r="F40" s="6">
        <f t="shared" si="2"/>
        <v>95473</v>
      </c>
    </row>
    <row r="41" spans="1:6" ht="24.75" customHeight="1">
      <c r="A41" s="16" t="s">
        <v>253</v>
      </c>
      <c r="B41" s="6">
        <v>10482893</v>
      </c>
      <c r="C41" s="6">
        <v>10482893</v>
      </c>
      <c r="D41" s="6">
        <v>911574</v>
      </c>
      <c r="E41" s="6">
        <v>10387420</v>
      </c>
      <c r="F41" s="6">
        <f t="shared" si="2"/>
        <v>95473</v>
      </c>
    </row>
    <row r="42" spans="1:6" ht="24.75" customHeight="1">
      <c r="A42" s="23" t="s">
        <v>271</v>
      </c>
      <c r="B42" s="6">
        <f>B43+B47</f>
        <v>1937810</v>
      </c>
      <c r="C42" s="6">
        <f>C43+C47</f>
        <v>1937810</v>
      </c>
      <c r="D42" s="6">
        <f>D43+D47</f>
        <v>216410</v>
      </c>
      <c r="E42" s="6">
        <f>E43+E47</f>
        <v>1937810</v>
      </c>
      <c r="F42" s="6">
        <f>F43+F47</f>
        <v>0</v>
      </c>
    </row>
    <row r="43" spans="1:6" ht="24.75" customHeight="1">
      <c r="A43" s="31" t="s">
        <v>272</v>
      </c>
      <c r="B43" s="6">
        <f>B44</f>
        <v>1937810</v>
      </c>
      <c r="C43" s="6">
        <f>SUM(C44)</f>
        <v>1937810</v>
      </c>
      <c r="D43" s="6">
        <f>SUM(D44)</f>
        <v>216410</v>
      </c>
      <c r="E43" s="6">
        <f>SUM(E44)</f>
        <v>1937810</v>
      </c>
      <c r="F43" s="6">
        <f>SUM(F44)</f>
        <v>0</v>
      </c>
    </row>
    <row r="44" spans="1:6" ht="24.75" customHeight="1">
      <c r="A44" s="16" t="s">
        <v>273</v>
      </c>
      <c r="B44" s="6">
        <f>B45+B46</f>
        <v>1937810</v>
      </c>
      <c r="C44" s="6">
        <f>C45+C46</f>
        <v>1937810</v>
      </c>
      <c r="D44" s="6">
        <f>D45+D46</f>
        <v>216410</v>
      </c>
      <c r="E44" s="6">
        <f>E45+E46</f>
        <v>1937810</v>
      </c>
      <c r="F44" s="6">
        <f>F45+F46</f>
        <v>0</v>
      </c>
    </row>
    <row r="45" spans="1:6" ht="24.75" customHeight="1">
      <c r="A45" s="16" t="s">
        <v>253</v>
      </c>
      <c r="B45" s="6">
        <v>1839810</v>
      </c>
      <c r="C45" s="6">
        <f>B45</f>
        <v>1839810</v>
      </c>
      <c r="D45" s="6">
        <v>167410</v>
      </c>
      <c r="E45" s="6">
        <f>C45</f>
        <v>1839810</v>
      </c>
      <c r="F45" s="6">
        <f>SUM(C45-E45)</f>
        <v>0</v>
      </c>
    </row>
    <row r="46" spans="1:6" ht="24.75" customHeight="1">
      <c r="A46" s="17" t="s">
        <v>256</v>
      </c>
      <c r="B46" s="6">
        <v>98000</v>
      </c>
      <c r="C46" s="6">
        <f>B46</f>
        <v>98000</v>
      </c>
      <c r="D46" s="6">
        <v>49000</v>
      </c>
      <c r="E46" s="6">
        <v>98000</v>
      </c>
      <c r="F46" s="6">
        <f>SUM(C46-E46)</f>
        <v>0</v>
      </c>
    </row>
    <row r="47" spans="1:6" ht="24.75" customHeight="1">
      <c r="A47" s="18" t="s">
        <v>274</v>
      </c>
      <c r="B47" s="6">
        <f aca="true" t="shared" si="4" ref="B47:E48">B48</f>
        <v>0</v>
      </c>
      <c r="C47" s="6">
        <f t="shared" si="4"/>
        <v>0</v>
      </c>
      <c r="D47" s="6">
        <f t="shared" si="4"/>
        <v>0</v>
      </c>
      <c r="E47" s="6">
        <f t="shared" si="4"/>
        <v>0</v>
      </c>
      <c r="F47" s="6">
        <f>SUM(F48)</f>
        <v>0</v>
      </c>
    </row>
    <row r="48" spans="1:6" ht="24.75" customHeight="1">
      <c r="A48" s="26" t="s">
        <v>274</v>
      </c>
      <c r="B48" s="6">
        <f t="shared" si="4"/>
        <v>0</v>
      </c>
      <c r="C48" s="6">
        <f t="shared" si="4"/>
        <v>0</v>
      </c>
      <c r="D48" s="6">
        <f t="shared" si="4"/>
        <v>0</v>
      </c>
      <c r="E48" s="6">
        <f t="shared" si="4"/>
        <v>0</v>
      </c>
      <c r="F48" s="6">
        <f>SUM(F49)</f>
        <v>0</v>
      </c>
    </row>
    <row r="49" spans="1:6" ht="24.75" customHeight="1">
      <c r="A49" s="27" t="s">
        <v>275</v>
      </c>
      <c r="B49" s="6">
        <v>0</v>
      </c>
      <c r="C49" s="6">
        <f>B49</f>
        <v>0</v>
      </c>
      <c r="D49" s="6">
        <v>0</v>
      </c>
      <c r="E49" s="6">
        <v>0</v>
      </c>
      <c r="F49" s="6">
        <f>C49-E49</f>
        <v>0</v>
      </c>
    </row>
    <row r="50" spans="1:6" ht="16.5">
      <c r="A50" s="28" t="s">
        <v>276</v>
      </c>
      <c r="B50" s="22">
        <f>SUM(B38+B42)</f>
        <v>12420703</v>
      </c>
      <c r="C50" s="22">
        <f>SUM(C38+C42)</f>
        <v>12420703</v>
      </c>
      <c r="D50" s="22">
        <f>SUM(D38+D42)</f>
        <v>1127984</v>
      </c>
      <c r="E50" s="22">
        <f>SUM(E38+E42)</f>
        <v>12325230</v>
      </c>
      <c r="F50" s="22">
        <f>SUM(F38+F42)</f>
        <v>95473</v>
      </c>
    </row>
    <row r="51" spans="1:6" ht="16.5">
      <c r="A51" s="29" t="s">
        <v>277</v>
      </c>
      <c r="B51" s="11">
        <f>SUM(B37+B50)</f>
        <v>2261721703</v>
      </c>
      <c r="C51" s="11">
        <f>SUM(C37+C50)</f>
        <v>268228278</v>
      </c>
      <c r="D51" s="11">
        <f>SUM(D37+D50)</f>
        <v>17967949</v>
      </c>
      <c r="E51" s="11">
        <f>SUM(E37+E50)</f>
        <v>132977679</v>
      </c>
      <c r="F51" s="11">
        <f>SUM(F37+F50)</f>
        <v>135250599</v>
      </c>
    </row>
  </sheetData>
  <mergeCells count="7">
    <mergeCell ref="A1:F1"/>
    <mergeCell ref="A2:F2"/>
    <mergeCell ref="A3:F3"/>
    <mergeCell ref="A4:A5"/>
    <mergeCell ref="B4:B5"/>
    <mergeCell ref="D4:E4"/>
    <mergeCell ref="F4:F5"/>
  </mergeCells>
  <printOptions/>
  <pageMargins left="0.75" right="0.75" top="1" bottom="1" header="0.5" footer="0.5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G194"/>
  <sheetViews>
    <sheetView workbookViewId="0" topLeftCell="A1">
      <selection activeCell="A1" sqref="A1:G1"/>
    </sheetView>
  </sheetViews>
  <sheetFormatPr defaultColWidth="9.00390625" defaultRowHeight="16.5"/>
  <cols>
    <col min="1" max="1" width="27.375" style="1" customWidth="1"/>
    <col min="2" max="2" width="17.50390625" style="1" customWidth="1"/>
    <col min="3" max="3" width="16.25390625" style="1" customWidth="1"/>
    <col min="4" max="4" width="15.25390625" style="1" customWidth="1"/>
    <col min="5" max="5" width="16.125" style="1" customWidth="1"/>
    <col min="6" max="6" width="18.75390625" style="1" customWidth="1"/>
    <col min="7" max="7" width="17.875" style="1" customWidth="1"/>
    <col min="8" max="16384" width="9.00390625" style="1" customWidth="1"/>
  </cols>
  <sheetData>
    <row r="1" spans="1:7" ht="25.5">
      <c r="A1" s="32" t="s">
        <v>213</v>
      </c>
      <c r="B1" s="33"/>
      <c r="C1" s="33"/>
      <c r="D1" s="33"/>
      <c r="E1" s="33"/>
      <c r="F1" s="33"/>
      <c r="G1" s="33"/>
    </row>
    <row r="2" spans="1:7" ht="27.75">
      <c r="A2" s="34" t="s">
        <v>214</v>
      </c>
      <c r="B2" s="35"/>
      <c r="C2" s="35"/>
      <c r="D2" s="35"/>
      <c r="E2" s="35"/>
      <c r="F2" s="35"/>
      <c r="G2" s="35"/>
    </row>
    <row r="3" spans="1:7" ht="16.5">
      <c r="A3" s="36" t="s">
        <v>280</v>
      </c>
      <c r="B3" s="37"/>
      <c r="C3" s="37"/>
      <c r="D3" s="37"/>
      <c r="E3" s="37"/>
      <c r="F3" s="37"/>
      <c r="G3" s="37"/>
    </row>
    <row r="4" spans="1:7" ht="18.75" customHeight="1">
      <c r="A4" s="38" t="s">
        <v>215</v>
      </c>
      <c r="B4" s="38" t="s">
        <v>216</v>
      </c>
      <c r="C4" s="2" t="s">
        <v>217</v>
      </c>
      <c r="D4" s="40" t="s">
        <v>218</v>
      </c>
      <c r="E4" s="41"/>
      <c r="F4" s="38" t="s">
        <v>219</v>
      </c>
      <c r="G4" s="38" t="s">
        <v>220</v>
      </c>
    </row>
    <row r="5" spans="1:7" ht="16.5">
      <c r="A5" s="39"/>
      <c r="B5" s="39"/>
      <c r="C5" s="3" t="s">
        <v>221</v>
      </c>
      <c r="D5" s="3" t="s">
        <v>222</v>
      </c>
      <c r="E5" s="4" t="s">
        <v>223</v>
      </c>
      <c r="F5" s="39"/>
      <c r="G5" s="39"/>
    </row>
    <row r="6" spans="1:7" ht="24.75" customHeight="1">
      <c r="A6" s="5" t="s">
        <v>224</v>
      </c>
      <c r="B6" s="6">
        <f aca="true" t="shared" si="0" ref="B6:G6">SUM(B7)</f>
        <v>9500000</v>
      </c>
      <c r="C6" s="6">
        <f t="shared" si="0"/>
        <v>4500000</v>
      </c>
      <c r="D6" s="6">
        <f t="shared" si="0"/>
        <v>896277</v>
      </c>
      <c r="E6" s="6">
        <f t="shared" si="0"/>
        <v>6199742</v>
      </c>
      <c r="F6" s="6">
        <f t="shared" si="0"/>
        <v>-1699742</v>
      </c>
      <c r="G6" s="6">
        <f t="shared" si="0"/>
        <v>6199742</v>
      </c>
    </row>
    <row r="7" spans="1:7" ht="24.75" customHeight="1">
      <c r="A7" s="7" t="s">
        <v>225</v>
      </c>
      <c r="B7" s="6">
        <f>SUM(B8:B10)</f>
        <v>9500000</v>
      </c>
      <c r="C7" s="6">
        <f>SUM(C8:C9)</f>
        <v>4500000</v>
      </c>
      <c r="D7" s="6">
        <f>D8+D9+D10</f>
        <v>896277</v>
      </c>
      <c r="E7" s="6">
        <f>E8+E9+E10</f>
        <v>6199742</v>
      </c>
      <c r="F7" s="6">
        <f>C7-E7</f>
        <v>-1699742</v>
      </c>
      <c r="G7" s="6">
        <f>SUM(G8:G10)</f>
        <v>6199742</v>
      </c>
    </row>
    <row r="8" spans="1:7" ht="24.75" customHeight="1">
      <c r="A8" s="7" t="s">
        <v>226</v>
      </c>
      <c r="B8" s="6">
        <v>7000000</v>
      </c>
      <c r="C8" s="6">
        <v>3500000</v>
      </c>
      <c r="D8" s="6">
        <v>890814</v>
      </c>
      <c r="E8" s="6">
        <v>5718913</v>
      </c>
      <c r="F8" s="6">
        <f>C8-E8</f>
        <v>-2218913</v>
      </c>
      <c r="G8" s="6">
        <f>E8</f>
        <v>5718913</v>
      </c>
    </row>
    <row r="9" spans="1:7" ht="24.75" customHeight="1">
      <c r="A9" s="8" t="s">
        <v>227</v>
      </c>
      <c r="B9" s="6">
        <v>2500000</v>
      </c>
      <c r="C9" s="6">
        <v>1000000</v>
      </c>
      <c r="D9" s="6"/>
      <c r="E9" s="6">
        <v>360000</v>
      </c>
      <c r="F9" s="6">
        <f>C9-E9</f>
        <v>640000</v>
      </c>
      <c r="G9" s="6">
        <f>E9</f>
        <v>360000</v>
      </c>
    </row>
    <row r="10" spans="1:7" ht="24.75" customHeight="1">
      <c r="A10" s="7" t="s">
        <v>228</v>
      </c>
      <c r="B10" s="6">
        <v>0</v>
      </c>
      <c r="C10" s="6">
        <v>0</v>
      </c>
      <c r="D10" s="6">
        <v>5463</v>
      </c>
      <c r="E10" s="6">
        <v>120829</v>
      </c>
      <c r="F10" s="6">
        <f>C10-E10</f>
        <v>-120829</v>
      </c>
      <c r="G10" s="6">
        <f>E10</f>
        <v>120829</v>
      </c>
    </row>
    <row r="11" spans="1:7" ht="24.75" customHeight="1">
      <c r="A11" s="9" t="s">
        <v>229</v>
      </c>
      <c r="B11" s="6">
        <f aca="true" t="shared" si="1" ref="B11:G11">SUM(B12+B16)</f>
        <v>282563000</v>
      </c>
      <c r="C11" s="6">
        <f t="shared" si="1"/>
        <v>190693263</v>
      </c>
      <c r="D11" s="6">
        <f t="shared" si="1"/>
        <v>13528559</v>
      </c>
      <c r="E11" s="6">
        <f t="shared" si="1"/>
        <v>243549518</v>
      </c>
      <c r="F11" s="6">
        <f t="shared" si="1"/>
        <v>-52856255</v>
      </c>
      <c r="G11" s="6">
        <f t="shared" si="1"/>
        <v>243549518</v>
      </c>
    </row>
    <row r="12" spans="1:7" ht="24.75" customHeight="1">
      <c r="A12" s="7" t="s">
        <v>230</v>
      </c>
      <c r="B12" s="6">
        <f>SUM(B13:B15)</f>
        <v>167013000</v>
      </c>
      <c r="C12" s="6">
        <f>SUM(C13:C15)</f>
        <v>75950263</v>
      </c>
      <c r="D12" s="6">
        <f>SUM(D13:D15)</f>
        <v>7427686</v>
      </c>
      <c r="E12" s="6">
        <f>SUM(E13:E15)</f>
        <v>131659812</v>
      </c>
      <c r="F12" s="6">
        <f aca="true" t="shared" si="2" ref="F12:F27">SUM(C12-E12)</f>
        <v>-55709549</v>
      </c>
      <c r="G12" s="6">
        <f aca="true" t="shared" si="3" ref="G12:G18">E12</f>
        <v>131659812</v>
      </c>
    </row>
    <row r="13" spans="1:7" ht="24.75" customHeight="1">
      <c r="A13" s="8" t="s">
        <v>231</v>
      </c>
      <c r="B13" s="6">
        <v>27000000</v>
      </c>
      <c r="C13" s="6">
        <v>13500000</v>
      </c>
      <c r="D13" s="6">
        <v>2992108</v>
      </c>
      <c r="E13" s="6">
        <v>16683544</v>
      </c>
      <c r="F13" s="6">
        <f t="shared" si="2"/>
        <v>-3183544</v>
      </c>
      <c r="G13" s="6">
        <f t="shared" si="3"/>
        <v>16683544</v>
      </c>
    </row>
    <row r="14" spans="1:7" ht="24.75" customHeight="1">
      <c r="A14" s="8" t="s">
        <v>232</v>
      </c>
      <c r="B14" s="6">
        <v>50607000</v>
      </c>
      <c r="C14" s="6">
        <v>17000000</v>
      </c>
      <c r="D14" s="6">
        <v>4434978</v>
      </c>
      <c r="E14" s="6">
        <v>27569742</v>
      </c>
      <c r="F14" s="6">
        <f t="shared" si="2"/>
        <v>-10569742</v>
      </c>
      <c r="G14" s="6">
        <f t="shared" si="3"/>
        <v>27569742</v>
      </c>
    </row>
    <row r="15" spans="1:7" ht="24.75" customHeight="1">
      <c r="A15" s="8" t="s">
        <v>233</v>
      </c>
      <c r="B15" s="6">
        <v>89406000</v>
      </c>
      <c r="C15" s="6">
        <v>45450263</v>
      </c>
      <c r="D15" s="6">
        <v>600</v>
      </c>
      <c r="E15" s="6">
        <v>87406526</v>
      </c>
      <c r="F15" s="6">
        <f t="shared" si="2"/>
        <v>-41956263</v>
      </c>
      <c r="G15" s="6">
        <f t="shared" si="3"/>
        <v>87406526</v>
      </c>
    </row>
    <row r="16" spans="1:7" ht="24.75" customHeight="1">
      <c r="A16" s="8" t="s">
        <v>234</v>
      </c>
      <c r="B16" s="6">
        <f>B17+B18</f>
        <v>115550000</v>
      </c>
      <c r="C16" s="6">
        <f>C17+C18</f>
        <v>114743000</v>
      </c>
      <c r="D16" s="6">
        <f>D17+D18</f>
        <v>6100873</v>
      </c>
      <c r="E16" s="6">
        <f>E17+E18</f>
        <v>111889706</v>
      </c>
      <c r="F16" s="6">
        <f t="shared" si="2"/>
        <v>2853294</v>
      </c>
      <c r="G16" s="6">
        <f t="shared" si="3"/>
        <v>111889706</v>
      </c>
    </row>
    <row r="17" spans="1:7" ht="24.75" customHeight="1">
      <c r="A17" s="8" t="s">
        <v>235</v>
      </c>
      <c r="B17" s="6">
        <v>18500000</v>
      </c>
      <c r="C17" s="6">
        <v>17693000</v>
      </c>
      <c r="D17" s="6">
        <v>3419447</v>
      </c>
      <c r="E17" s="6">
        <v>15542685</v>
      </c>
      <c r="F17" s="6">
        <f t="shared" si="2"/>
        <v>2150315</v>
      </c>
      <c r="G17" s="6">
        <f t="shared" si="3"/>
        <v>15542685</v>
      </c>
    </row>
    <row r="18" spans="1:7" ht="24.75" customHeight="1">
      <c r="A18" s="8" t="s">
        <v>236</v>
      </c>
      <c r="B18" s="6">
        <v>97050000</v>
      </c>
      <c r="C18" s="6">
        <v>97050000</v>
      </c>
      <c r="D18" s="6">
        <v>2681426</v>
      </c>
      <c r="E18" s="6">
        <v>96347021</v>
      </c>
      <c r="F18" s="6">
        <f t="shared" si="2"/>
        <v>702979</v>
      </c>
      <c r="G18" s="6">
        <f t="shared" si="3"/>
        <v>96347021</v>
      </c>
    </row>
    <row r="19" spans="1:7" ht="24.75" customHeight="1">
      <c r="A19" s="9" t="s">
        <v>237</v>
      </c>
      <c r="B19" s="6">
        <f>SUM(B20)</f>
        <v>0</v>
      </c>
      <c r="C19" s="6">
        <f aca="true" t="shared" si="4" ref="C19:E20">C20</f>
        <v>0</v>
      </c>
      <c r="D19" s="6">
        <f t="shared" si="4"/>
        <v>0</v>
      </c>
      <c r="E19" s="6">
        <f t="shared" si="4"/>
        <v>0</v>
      </c>
      <c r="F19" s="6">
        <f t="shared" si="2"/>
        <v>0</v>
      </c>
      <c r="G19" s="6">
        <f>G20</f>
        <v>0</v>
      </c>
    </row>
    <row r="20" spans="1:7" ht="24.75" customHeight="1">
      <c r="A20" s="7" t="s">
        <v>238</v>
      </c>
      <c r="B20" s="6">
        <f>B21</f>
        <v>0</v>
      </c>
      <c r="C20" s="6">
        <f t="shared" si="4"/>
        <v>0</v>
      </c>
      <c r="D20" s="6">
        <f t="shared" si="4"/>
        <v>0</v>
      </c>
      <c r="E20" s="6">
        <f t="shared" si="4"/>
        <v>0</v>
      </c>
      <c r="F20" s="6">
        <f t="shared" si="2"/>
        <v>0</v>
      </c>
      <c r="G20" s="6">
        <f>G21</f>
        <v>0</v>
      </c>
    </row>
    <row r="21" spans="1:7" ht="24.75" customHeight="1">
      <c r="A21" s="7" t="s">
        <v>239</v>
      </c>
      <c r="B21" s="6">
        <v>0</v>
      </c>
      <c r="C21" s="6">
        <v>0</v>
      </c>
      <c r="D21" s="6">
        <v>0</v>
      </c>
      <c r="E21" s="6">
        <v>0</v>
      </c>
      <c r="F21" s="6">
        <f t="shared" si="2"/>
        <v>0</v>
      </c>
      <c r="G21" s="6">
        <f>E21</f>
        <v>0</v>
      </c>
    </row>
    <row r="22" spans="1:7" ht="24.75" customHeight="1">
      <c r="A22" s="9" t="s">
        <v>240</v>
      </c>
      <c r="B22" s="6">
        <f aca="true" t="shared" si="5" ref="B22:E23">B23</f>
        <v>3420000</v>
      </c>
      <c r="C22" s="6">
        <f t="shared" si="5"/>
        <v>3310000</v>
      </c>
      <c r="D22" s="6">
        <f t="shared" si="5"/>
        <v>0</v>
      </c>
      <c r="E22" s="6">
        <f t="shared" si="5"/>
        <v>3310000</v>
      </c>
      <c r="F22" s="6">
        <f t="shared" si="2"/>
        <v>0</v>
      </c>
      <c r="G22" s="6">
        <f>G23</f>
        <v>3310000</v>
      </c>
    </row>
    <row r="23" spans="1:7" ht="24.75" customHeight="1">
      <c r="A23" s="7" t="s">
        <v>241</v>
      </c>
      <c r="B23" s="6">
        <f t="shared" si="5"/>
        <v>3420000</v>
      </c>
      <c r="C23" s="6">
        <f t="shared" si="5"/>
        <v>3310000</v>
      </c>
      <c r="D23" s="6">
        <f t="shared" si="5"/>
        <v>0</v>
      </c>
      <c r="E23" s="6">
        <f t="shared" si="5"/>
        <v>3310000</v>
      </c>
      <c r="F23" s="6">
        <f t="shared" si="2"/>
        <v>0</v>
      </c>
      <c r="G23" s="6">
        <f>G24</f>
        <v>3310000</v>
      </c>
    </row>
    <row r="24" spans="1:7" ht="24.75" customHeight="1">
      <c r="A24" s="7" t="s">
        <v>242</v>
      </c>
      <c r="B24" s="6">
        <v>3420000</v>
      </c>
      <c r="C24" s="6">
        <v>3310000</v>
      </c>
      <c r="D24" s="6">
        <v>0</v>
      </c>
      <c r="E24" s="6">
        <v>3310000</v>
      </c>
      <c r="F24" s="6">
        <f t="shared" si="2"/>
        <v>0</v>
      </c>
      <c r="G24" s="6">
        <f>E24</f>
        <v>3310000</v>
      </c>
    </row>
    <row r="25" spans="1:7" ht="24.75" customHeight="1">
      <c r="A25" s="9" t="s">
        <v>243</v>
      </c>
      <c r="B25" s="6">
        <f>SUM(B26)</f>
        <v>9288000</v>
      </c>
      <c r="C25" s="6">
        <f>SUM(C26)</f>
        <v>6678000</v>
      </c>
      <c r="D25" s="6">
        <f>SUM(D26)</f>
        <v>306045</v>
      </c>
      <c r="E25" s="6">
        <f>SUM(E26)</f>
        <v>5125182</v>
      </c>
      <c r="F25" s="6">
        <f t="shared" si="2"/>
        <v>1552818</v>
      </c>
      <c r="G25" s="6">
        <f>SUM(G26)</f>
        <v>5125182</v>
      </c>
    </row>
    <row r="26" spans="1:7" ht="24.75" customHeight="1">
      <c r="A26" s="7" t="s">
        <v>244</v>
      </c>
      <c r="B26" s="6">
        <f>SUM(B27)</f>
        <v>9288000</v>
      </c>
      <c r="C26" s="6">
        <f>SUM(C27)</f>
        <v>6678000</v>
      </c>
      <c r="D26" s="6">
        <f>D27</f>
        <v>306045</v>
      </c>
      <c r="E26" s="6">
        <f>SUM(E27)</f>
        <v>5125182</v>
      </c>
      <c r="F26" s="6">
        <f t="shared" si="2"/>
        <v>1552818</v>
      </c>
      <c r="G26" s="6">
        <f>SUM(G27:G27)</f>
        <v>5125182</v>
      </c>
    </row>
    <row r="27" spans="1:7" ht="24.75" customHeight="1">
      <c r="A27" s="10" t="s">
        <v>245</v>
      </c>
      <c r="B27" s="11">
        <v>9288000</v>
      </c>
      <c r="C27" s="11">
        <v>6678000</v>
      </c>
      <c r="D27" s="11">
        <v>306045</v>
      </c>
      <c r="E27" s="11">
        <v>5125182</v>
      </c>
      <c r="F27" s="11">
        <f t="shared" si="2"/>
        <v>1552818</v>
      </c>
      <c r="G27" s="11">
        <f>E27</f>
        <v>5125182</v>
      </c>
    </row>
    <row r="28" spans="1:7" ht="24.75" customHeight="1">
      <c r="A28" s="12" t="s">
        <v>246</v>
      </c>
      <c r="B28" s="11">
        <f aca="true" t="shared" si="6" ref="B28:G28">SUM(B6+B11+B19++B22+B25)</f>
        <v>304771000</v>
      </c>
      <c r="C28" s="11">
        <f t="shared" si="6"/>
        <v>205181263</v>
      </c>
      <c r="D28" s="11">
        <f t="shared" si="6"/>
        <v>14730881</v>
      </c>
      <c r="E28" s="11">
        <f t="shared" si="6"/>
        <v>258184442</v>
      </c>
      <c r="F28" s="11">
        <f t="shared" si="6"/>
        <v>-53003179</v>
      </c>
      <c r="G28" s="11">
        <f t="shared" si="6"/>
        <v>258184442</v>
      </c>
    </row>
    <row r="29" ht="15.75">
      <c r="A29" s="13"/>
    </row>
    <row r="30" ht="15.75">
      <c r="A30" s="13"/>
    </row>
    <row r="31" ht="15.75">
      <c r="A31" s="13"/>
    </row>
    <row r="32" ht="15.75">
      <c r="A32" s="13"/>
    </row>
    <row r="33" ht="15.75">
      <c r="A33" s="13"/>
    </row>
    <row r="34" ht="15.75">
      <c r="A34" s="13"/>
    </row>
    <row r="35" ht="15.75">
      <c r="A35" s="13"/>
    </row>
    <row r="36" ht="15.75">
      <c r="A36" s="13"/>
    </row>
    <row r="37" ht="15.75">
      <c r="A37" s="13"/>
    </row>
    <row r="38" ht="15.75">
      <c r="A38" s="13"/>
    </row>
    <row r="39" ht="15.75">
      <c r="A39" s="13"/>
    </row>
    <row r="40" ht="15.75">
      <c r="A40" s="13"/>
    </row>
    <row r="41" ht="15.75">
      <c r="A41" s="13"/>
    </row>
    <row r="42" ht="15.75">
      <c r="A42" s="13"/>
    </row>
    <row r="43" ht="15.75">
      <c r="A43" s="13"/>
    </row>
    <row r="44" ht="15.75">
      <c r="A44" s="13"/>
    </row>
    <row r="45" ht="15.75">
      <c r="A45" s="13"/>
    </row>
    <row r="46" ht="15.75">
      <c r="A46" s="13"/>
    </row>
    <row r="47" ht="15.75">
      <c r="A47" s="13"/>
    </row>
    <row r="48" ht="15.75">
      <c r="A48" s="13"/>
    </row>
    <row r="49" ht="15.75">
      <c r="A49" s="13"/>
    </row>
    <row r="50" ht="15.75">
      <c r="A50" s="13"/>
    </row>
    <row r="51" ht="15.75">
      <c r="A51" s="13"/>
    </row>
    <row r="52" ht="15.75">
      <c r="A52" s="13"/>
    </row>
    <row r="53" ht="15.75">
      <c r="A53" s="13"/>
    </row>
    <row r="54" ht="15.75">
      <c r="A54" s="13"/>
    </row>
    <row r="55" ht="15.75">
      <c r="A55" s="13"/>
    </row>
    <row r="56" ht="15.75">
      <c r="A56" s="13"/>
    </row>
    <row r="57" ht="15.75">
      <c r="A57" s="13"/>
    </row>
    <row r="58" ht="15.75">
      <c r="A58" s="13"/>
    </row>
    <row r="59" ht="15.75">
      <c r="A59" s="13"/>
    </row>
    <row r="60" ht="15.75">
      <c r="A60" s="13"/>
    </row>
    <row r="61" ht="15.75">
      <c r="A61" s="13"/>
    </row>
    <row r="62" ht="15.75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3" ht="15.75">
      <c r="A83" s="13"/>
    </row>
    <row r="84" ht="15.75">
      <c r="A84" s="13"/>
    </row>
    <row r="85" ht="15.75">
      <c r="A85" s="13"/>
    </row>
    <row r="86" ht="15.75">
      <c r="A86" s="13"/>
    </row>
    <row r="87" ht="15.75">
      <c r="A87" s="13"/>
    </row>
    <row r="88" ht="15.75">
      <c r="A88" s="13"/>
    </row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99" ht="15.75">
      <c r="A99" s="13"/>
    </row>
    <row r="100" ht="15.75">
      <c r="A100" s="13"/>
    </row>
    <row r="101" ht="15.75">
      <c r="A101" s="13"/>
    </row>
    <row r="102" ht="15.75">
      <c r="A102" s="13"/>
    </row>
    <row r="103" ht="15.75">
      <c r="A103" s="13"/>
    </row>
    <row r="104" ht="15.75">
      <c r="A104" s="13"/>
    </row>
    <row r="105" ht="15.75">
      <c r="A105" s="13"/>
    </row>
    <row r="106" ht="15.75">
      <c r="A106" s="13"/>
    </row>
    <row r="107" ht="15.75">
      <c r="A107" s="13"/>
    </row>
    <row r="108" ht="15.75">
      <c r="A108" s="13"/>
    </row>
    <row r="109" ht="15.75">
      <c r="A109" s="13"/>
    </row>
    <row r="110" ht="15.75">
      <c r="A110" s="13"/>
    </row>
    <row r="111" ht="15.75">
      <c r="A111" s="13"/>
    </row>
    <row r="112" ht="15.75">
      <c r="A112" s="13"/>
    </row>
    <row r="113" ht="15.75">
      <c r="A113" s="13"/>
    </row>
    <row r="114" ht="15.75">
      <c r="A114" s="13"/>
    </row>
    <row r="115" ht="15.75">
      <c r="A115" s="13"/>
    </row>
    <row r="116" ht="15.75">
      <c r="A116" s="13"/>
    </row>
    <row r="117" ht="15.75">
      <c r="A117" s="13"/>
    </row>
    <row r="118" ht="15.75">
      <c r="A118" s="13"/>
    </row>
    <row r="119" ht="15.75">
      <c r="A119" s="13"/>
    </row>
    <row r="120" ht="15.75">
      <c r="A120" s="13"/>
    </row>
    <row r="121" ht="15.75">
      <c r="A121" s="13"/>
    </row>
    <row r="122" ht="15.75">
      <c r="A122" s="13"/>
    </row>
    <row r="123" ht="15.75">
      <c r="A123" s="13"/>
    </row>
    <row r="124" ht="15.75">
      <c r="A124" s="13"/>
    </row>
    <row r="125" ht="15.75">
      <c r="A125" s="13"/>
    </row>
    <row r="126" ht="15.75">
      <c r="A126" s="13"/>
    </row>
    <row r="127" ht="15.75">
      <c r="A127" s="13"/>
    </row>
    <row r="128" ht="15.75">
      <c r="A128" s="13"/>
    </row>
    <row r="129" ht="15.75">
      <c r="A129" s="13"/>
    </row>
    <row r="130" ht="15.75">
      <c r="A130" s="13"/>
    </row>
    <row r="131" ht="15.75">
      <c r="A131" s="13"/>
    </row>
    <row r="132" ht="15.75">
      <c r="A132" s="13"/>
    </row>
    <row r="133" ht="15.75">
      <c r="A133" s="13"/>
    </row>
    <row r="134" ht="15.75">
      <c r="A134" s="13"/>
    </row>
    <row r="135" ht="15.75">
      <c r="A135" s="13"/>
    </row>
    <row r="136" ht="15.75">
      <c r="A136" s="13"/>
    </row>
    <row r="137" ht="15.75">
      <c r="A137" s="13"/>
    </row>
    <row r="138" ht="15.75">
      <c r="A138" s="13"/>
    </row>
    <row r="139" ht="15.75">
      <c r="A139" s="13"/>
    </row>
    <row r="140" ht="15.75">
      <c r="A140" s="13"/>
    </row>
    <row r="141" ht="15.75">
      <c r="A141" s="13"/>
    </row>
    <row r="142" ht="15.75">
      <c r="A142" s="13"/>
    </row>
    <row r="143" ht="15.75">
      <c r="A143" s="13"/>
    </row>
    <row r="144" ht="15.75">
      <c r="A144" s="13"/>
    </row>
    <row r="145" ht="15.75">
      <c r="A145" s="13"/>
    </row>
    <row r="146" ht="15.75">
      <c r="A146" s="13"/>
    </row>
    <row r="147" ht="15.75">
      <c r="A147" s="13"/>
    </row>
    <row r="148" ht="15.75">
      <c r="A148" s="13"/>
    </row>
    <row r="149" ht="15.75">
      <c r="A149" s="13"/>
    </row>
    <row r="150" ht="15.75">
      <c r="A150" s="13"/>
    </row>
    <row r="151" ht="15.75">
      <c r="A151" s="13"/>
    </row>
    <row r="152" ht="15.75">
      <c r="A152" s="13"/>
    </row>
    <row r="153" ht="15.75">
      <c r="A153" s="13"/>
    </row>
    <row r="154" ht="15.75">
      <c r="A154" s="13"/>
    </row>
    <row r="155" ht="15.75">
      <c r="A155" s="13"/>
    </row>
    <row r="156" ht="15.75">
      <c r="A156" s="13"/>
    </row>
    <row r="157" ht="15.75">
      <c r="A157" s="13"/>
    </row>
    <row r="158" ht="15.75">
      <c r="A158" s="13"/>
    </row>
    <row r="159" ht="15.75">
      <c r="A159" s="13"/>
    </row>
    <row r="160" ht="15.75">
      <c r="A160" s="13"/>
    </row>
    <row r="161" ht="15.75">
      <c r="A161" s="13"/>
    </row>
    <row r="162" ht="15.75">
      <c r="A162" s="13"/>
    </row>
    <row r="163" ht="15.75">
      <c r="A163" s="13"/>
    </row>
    <row r="164" ht="15.75">
      <c r="A164" s="13"/>
    </row>
    <row r="165" ht="15.75">
      <c r="A165" s="13"/>
    </row>
    <row r="166" ht="15.75">
      <c r="A166" s="13"/>
    </row>
    <row r="167" ht="15.75">
      <c r="A167" s="13"/>
    </row>
    <row r="168" ht="15.75">
      <c r="A168" s="13"/>
    </row>
    <row r="169" ht="15.75">
      <c r="A169" s="13"/>
    </row>
    <row r="170" ht="15.75">
      <c r="A170" s="13"/>
    </row>
    <row r="171" ht="15.75">
      <c r="A171" s="13"/>
    </row>
    <row r="172" ht="15.75">
      <c r="A172" s="13"/>
    </row>
    <row r="173" ht="15.75">
      <c r="A173" s="13"/>
    </row>
    <row r="174" ht="15.75">
      <c r="A174" s="13"/>
    </row>
    <row r="175" ht="15.75">
      <c r="A175" s="13"/>
    </row>
    <row r="176" ht="15.75">
      <c r="A176" s="13"/>
    </row>
    <row r="177" ht="15.75">
      <c r="A177" s="13"/>
    </row>
    <row r="178" ht="15.75">
      <c r="A178" s="13"/>
    </row>
    <row r="179" ht="15.75">
      <c r="A179" s="13"/>
    </row>
    <row r="180" ht="15.75">
      <c r="A180" s="13"/>
    </row>
    <row r="181" ht="15.75">
      <c r="A181" s="13"/>
    </row>
    <row r="182" ht="15.75">
      <c r="A182" s="13"/>
    </row>
    <row r="183" ht="15.75">
      <c r="A183" s="13"/>
    </row>
    <row r="184" ht="15.75">
      <c r="A184" s="13"/>
    </row>
    <row r="185" ht="15.75">
      <c r="A185" s="13"/>
    </row>
    <row r="186" ht="15.75">
      <c r="A186" s="13"/>
    </row>
    <row r="187" ht="15.75">
      <c r="A187" s="13"/>
    </row>
    <row r="188" ht="15.75">
      <c r="A188" s="13"/>
    </row>
    <row r="189" ht="15.75">
      <c r="A189" s="13"/>
    </row>
    <row r="190" ht="15.75">
      <c r="A190" s="13"/>
    </row>
    <row r="191" ht="15.75">
      <c r="A191" s="13"/>
    </row>
    <row r="192" ht="15.75">
      <c r="A192" s="13"/>
    </row>
    <row r="193" ht="15.75">
      <c r="A193" s="13"/>
    </row>
    <row r="194" ht="15.75">
      <c r="A194" s="13"/>
    </row>
  </sheetData>
  <mergeCells count="8">
    <mergeCell ref="A1:G1"/>
    <mergeCell ref="A2:G2"/>
    <mergeCell ref="A3:G3"/>
    <mergeCell ref="A4:A5"/>
    <mergeCell ref="B4:B5"/>
    <mergeCell ref="D4:E4"/>
    <mergeCell ref="F4:F5"/>
    <mergeCell ref="G4:G5"/>
  </mergeCells>
  <printOptions/>
  <pageMargins left="0.75" right="0.75" top="1" bottom="1" header="0.5" footer="0.5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J51"/>
  <sheetViews>
    <sheetView workbookViewId="0" topLeftCell="A1">
      <selection activeCell="A1" sqref="A1:F1"/>
    </sheetView>
  </sheetViews>
  <sheetFormatPr defaultColWidth="9.00390625" defaultRowHeight="16.5"/>
  <cols>
    <col min="1" max="1" width="29.375" style="1" customWidth="1"/>
    <col min="2" max="2" width="19.00390625" style="1" customWidth="1"/>
    <col min="3" max="3" width="17.25390625" style="1" customWidth="1"/>
    <col min="4" max="4" width="16.375" style="1" customWidth="1"/>
    <col min="5" max="5" width="17.125" style="1" customWidth="1"/>
    <col min="6" max="6" width="18.75390625" style="1" customWidth="1"/>
    <col min="7" max="16384" width="9.00390625" style="1" customWidth="1"/>
  </cols>
  <sheetData>
    <row r="1" spans="1:6" ht="25.5">
      <c r="A1" s="32" t="s">
        <v>213</v>
      </c>
      <c r="B1" s="33"/>
      <c r="C1" s="33"/>
      <c r="D1" s="33"/>
      <c r="E1" s="33"/>
      <c r="F1" s="33"/>
    </row>
    <row r="2" spans="1:10" ht="27.75">
      <c r="A2" s="34" t="s">
        <v>247</v>
      </c>
      <c r="B2" s="35"/>
      <c r="C2" s="35"/>
      <c r="D2" s="35"/>
      <c r="E2" s="35"/>
      <c r="F2" s="35"/>
      <c r="J2" s="14"/>
    </row>
    <row r="3" spans="1:6" ht="16.5">
      <c r="A3" s="36" t="s">
        <v>281</v>
      </c>
      <c r="B3" s="37"/>
      <c r="C3" s="37"/>
      <c r="D3" s="37"/>
      <c r="E3" s="37"/>
      <c r="F3" s="37"/>
    </row>
    <row r="4" spans="1:6" ht="16.5">
      <c r="A4" s="38" t="s">
        <v>215</v>
      </c>
      <c r="B4" s="38" t="s">
        <v>216</v>
      </c>
      <c r="C4" s="2" t="s">
        <v>217</v>
      </c>
      <c r="D4" s="40" t="s">
        <v>248</v>
      </c>
      <c r="E4" s="41"/>
      <c r="F4" s="42" t="s">
        <v>249</v>
      </c>
    </row>
    <row r="5" spans="1:6" ht="16.5">
      <c r="A5" s="39"/>
      <c r="B5" s="39"/>
      <c r="C5" s="3" t="s">
        <v>221</v>
      </c>
      <c r="D5" s="3" t="s">
        <v>222</v>
      </c>
      <c r="E5" s="4" t="s">
        <v>223</v>
      </c>
      <c r="F5" s="43"/>
    </row>
    <row r="6" spans="1:6" ht="24.75" customHeight="1">
      <c r="A6" s="5" t="s">
        <v>250</v>
      </c>
      <c r="B6" s="6">
        <f>SUM(B37)</f>
        <v>2250210100</v>
      </c>
      <c r="C6" s="6">
        <f>SUM(C37)</f>
        <v>672032850</v>
      </c>
      <c r="D6" s="6">
        <f>SUM(D37)</f>
        <v>18566277</v>
      </c>
      <c r="E6" s="6">
        <f>SUM(E37)</f>
        <v>139218726</v>
      </c>
      <c r="F6" s="6">
        <f>SUM(C6-E6)</f>
        <v>532814124</v>
      </c>
    </row>
    <row r="7" spans="1:6" ht="24.75" customHeight="1">
      <c r="A7" s="15" t="s">
        <v>251</v>
      </c>
      <c r="B7" s="6">
        <f>B8+B13</f>
        <v>236176000</v>
      </c>
      <c r="C7" s="6">
        <f>SUM(C8+C13)</f>
        <v>141723500</v>
      </c>
      <c r="D7" s="6">
        <f>SUM(D8+D13)</f>
        <v>14891050</v>
      </c>
      <c r="E7" s="6">
        <f>SUM(E8+E13)</f>
        <v>121480992</v>
      </c>
      <c r="F7" s="6">
        <f>SUM(C7-E7)</f>
        <v>20242508</v>
      </c>
    </row>
    <row r="8" spans="1:6" ht="24.75" customHeight="1">
      <c r="A8" s="16" t="s">
        <v>252</v>
      </c>
      <c r="B8" s="6">
        <f>SUM(B9:B12)</f>
        <v>229776000</v>
      </c>
      <c r="C8" s="6">
        <f>SUM(C9:C12)</f>
        <v>138639500</v>
      </c>
      <c r="D8" s="6">
        <f>SUM(D9:D12)</f>
        <v>14700543</v>
      </c>
      <c r="E8" s="6">
        <f>SUM(E9:E12)</f>
        <v>120525808</v>
      </c>
      <c r="F8" s="6">
        <f>SUM(F9:F12)</f>
        <v>18113692</v>
      </c>
    </row>
    <row r="9" spans="1:6" ht="24.75" customHeight="1">
      <c r="A9" s="16" t="s">
        <v>253</v>
      </c>
      <c r="B9" s="6">
        <v>224338000</v>
      </c>
      <c r="C9" s="6">
        <v>135296000</v>
      </c>
      <c r="D9" s="6">
        <v>14300179</v>
      </c>
      <c r="E9" s="6">
        <v>118109071</v>
      </c>
      <c r="F9" s="6">
        <f>SUM(C9-E9)</f>
        <v>17186929</v>
      </c>
    </row>
    <row r="10" spans="1:6" ht="24.75" customHeight="1">
      <c r="A10" s="7" t="s">
        <v>254</v>
      </c>
      <c r="B10" s="6">
        <v>4796000</v>
      </c>
      <c r="C10" s="6">
        <v>2919500</v>
      </c>
      <c r="D10" s="6">
        <v>396364</v>
      </c>
      <c r="E10" s="6">
        <v>2008737</v>
      </c>
      <c r="F10" s="6">
        <f>SUM(C10-E10)</f>
        <v>910763</v>
      </c>
    </row>
    <row r="11" spans="1:6" ht="24.75" customHeight="1">
      <c r="A11" s="16" t="s">
        <v>255</v>
      </c>
      <c r="B11" s="6">
        <v>0</v>
      </c>
      <c r="C11" s="6"/>
      <c r="D11" s="6"/>
      <c r="E11" s="6"/>
      <c r="F11" s="6"/>
    </row>
    <row r="12" spans="1:6" ht="24.75" customHeight="1">
      <c r="A12" s="17" t="s">
        <v>256</v>
      </c>
      <c r="B12" s="6">
        <v>642000</v>
      </c>
      <c r="C12" s="6">
        <v>424000</v>
      </c>
      <c r="D12" s="6">
        <v>4000</v>
      </c>
      <c r="E12" s="6">
        <v>408000</v>
      </c>
      <c r="F12" s="6">
        <f aca="true" t="shared" si="0" ref="F12:F25">SUM(C12-E12)</f>
        <v>16000</v>
      </c>
    </row>
    <row r="13" spans="1:6" ht="24.75" customHeight="1">
      <c r="A13" s="16" t="s">
        <v>257</v>
      </c>
      <c r="B13" s="6">
        <f>SUM(B14:B16)</f>
        <v>6400000</v>
      </c>
      <c r="C13" s="6">
        <f>SUM(C14:C16)</f>
        <v>3084000</v>
      </c>
      <c r="D13" s="6">
        <f>D14+D15+D16</f>
        <v>190507</v>
      </c>
      <c r="E13" s="6">
        <f>E14+E15+E16</f>
        <v>955184</v>
      </c>
      <c r="F13" s="6">
        <f t="shared" si="0"/>
        <v>2128816</v>
      </c>
    </row>
    <row r="14" spans="1:6" ht="24.75" customHeight="1">
      <c r="A14" s="16" t="s">
        <v>253</v>
      </c>
      <c r="B14" s="6">
        <v>186000</v>
      </c>
      <c r="C14" s="6">
        <v>91500</v>
      </c>
      <c r="D14" s="6">
        <v>0</v>
      </c>
      <c r="E14" s="6">
        <v>45771</v>
      </c>
      <c r="F14" s="6">
        <f t="shared" si="0"/>
        <v>45729</v>
      </c>
    </row>
    <row r="15" spans="1:6" ht="24.75" customHeight="1">
      <c r="A15" s="7" t="s">
        <v>254</v>
      </c>
      <c r="B15" s="6">
        <v>3645000</v>
      </c>
      <c r="C15" s="6">
        <v>1923500</v>
      </c>
      <c r="D15" s="6">
        <v>190507</v>
      </c>
      <c r="E15" s="6">
        <v>909413</v>
      </c>
      <c r="F15" s="6">
        <f t="shared" si="0"/>
        <v>1014087</v>
      </c>
    </row>
    <row r="16" spans="1:6" ht="24.75" customHeight="1">
      <c r="A16" s="16" t="s">
        <v>255</v>
      </c>
      <c r="B16" s="6">
        <v>2569000</v>
      </c>
      <c r="C16" s="6">
        <v>1069000</v>
      </c>
      <c r="D16" s="6">
        <v>0</v>
      </c>
      <c r="E16" s="6">
        <v>0</v>
      </c>
      <c r="F16" s="6">
        <f t="shared" si="0"/>
        <v>1069000</v>
      </c>
    </row>
    <row r="17" spans="1:6" ht="24.75" customHeight="1">
      <c r="A17" s="18" t="s">
        <v>258</v>
      </c>
      <c r="B17" s="6">
        <f>SUM(B18)</f>
        <v>122722100</v>
      </c>
      <c r="C17" s="6">
        <f>SUM(C18)</f>
        <v>52637750</v>
      </c>
      <c r="D17" s="6">
        <f>SUM(D18)</f>
        <v>1277063</v>
      </c>
      <c r="E17" s="6">
        <f>SUM(E18)</f>
        <v>7812146</v>
      </c>
      <c r="F17" s="6">
        <f t="shared" si="0"/>
        <v>44825604</v>
      </c>
    </row>
    <row r="18" spans="1:6" ht="24.75" customHeight="1">
      <c r="A18" s="19" t="s">
        <v>259</v>
      </c>
      <c r="B18" s="6">
        <f>SUM(B19:B23)</f>
        <v>122722100</v>
      </c>
      <c r="C18" s="6">
        <f>SUM(C19:C23)</f>
        <v>52637750</v>
      </c>
      <c r="D18" s="6">
        <f>SUM(D19:D23)</f>
        <v>1277063</v>
      </c>
      <c r="E18" s="6">
        <f>SUM(E19:E23)</f>
        <v>7812146</v>
      </c>
      <c r="F18" s="6">
        <f t="shared" si="0"/>
        <v>44825604</v>
      </c>
    </row>
    <row r="19" spans="1:6" ht="24.75" customHeight="1">
      <c r="A19" s="16" t="s">
        <v>253</v>
      </c>
      <c r="B19" s="6">
        <v>8054000</v>
      </c>
      <c r="C19" s="6">
        <v>5139550</v>
      </c>
      <c r="D19" s="6">
        <v>556739</v>
      </c>
      <c r="E19" s="6">
        <v>4390435</v>
      </c>
      <c r="F19" s="6">
        <f t="shared" si="0"/>
        <v>749115</v>
      </c>
    </row>
    <row r="20" spans="1:6" ht="24.75" customHeight="1">
      <c r="A20" s="7" t="s">
        <v>254</v>
      </c>
      <c r="B20" s="6">
        <v>15846556</v>
      </c>
      <c r="C20" s="6">
        <v>6835656</v>
      </c>
      <c r="D20" s="6">
        <v>701824</v>
      </c>
      <c r="E20" s="6">
        <v>3353467</v>
      </c>
      <c r="F20" s="6">
        <f t="shared" si="0"/>
        <v>3482189</v>
      </c>
    </row>
    <row r="21" spans="1:6" ht="24.75" customHeight="1">
      <c r="A21" s="16" t="s">
        <v>255</v>
      </c>
      <c r="B21" s="6">
        <v>19773544</v>
      </c>
      <c r="C21" s="6">
        <v>244544</v>
      </c>
      <c r="D21" s="6">
        <v>0</v>
      </c>
      <c r="E21" s="6">
        <v>49744</v>
      </c>
      <c r="F21" s="6">
        <f t="shared" si="0"/>
        <v>194800</v>
      </c>
    </row>
    <row r="22" spans="1:6" ht="24.75" customHeight="1">
      <c r="A22" s="17" t="s">
        <v>256</v>
      </c>
      <c r="B22" s="6">
        <v>78048000</v>
      </c>
      <c r="C22" s="6">
        <v>40320000</v>
      </c>
      <c r="D22" s="6">
        <v>18500</v>
      </c>
      <c r="E22" s="6">
        <v>18500</v>
      </c>
      <c r="F22" s="6">
        <f t="shared" si="0"/>
        <v>40301500</v>
      </c>
    </row>
    <row r="23" spans="1:6" ht="24.75" customHeight="1">
      <c r="A23" s="7" t="s">
        <v>260</v>
      </c>
      <c r="B23" s="6">
        <v>1000000</v>
      </c>
      <c r="C23" s="6">
        <v>98000</v>
      </c>
      <c r="D23" s="6">
        <v>0</v>
      </c>
      <c r="E23" s="6">
        <v>0</v>
      </c>
      <c r="F23" s="6">
        <f t="shared" si="0"/>
        <v>98000</v>
      </c>
    </row>
    <row r="24" spans="1:6" ht="24.75" customHeight="1">
      <c r="A24" s="18" t="s">
        <v>261</v>
      </c>
      <c r="B24" s="6">
        <f>SUM(B25)</f>
        <v>20991000</v>
      </c>
      <c r="C24" s="6">
        <f>SUM(C25)</f>
        <v>7996000</v>
      </c>
      <c r="D24" s="6">
        <f>D25</f>
        <v>178376</v>
      </c>
      <c r="E24" s="6">
        <f>SUM(E25)</f>
        <v>1055305</v>
      </c>
      <c r="F24" s="6">
        <f t="shared" si="0"/>
        <v>6940695</v>
      </c>
    </row>
    <row r="25" spans="1:6" ht="24.75" customHeight="1">
      <c r="A25" s="16" t="s">
        <v>262</v>
      </c>
      <c r="B25" s="6">
        <f>B26+B27</f>
        <v>20991000</v>
      </c>
      <c r="C25" s="6">
        <f>SUM(C26+C27)</f>
        <v>7996000</v>
      </c>
      <c r="D25" s="6">
        <f>D26</f>
        <v>178376</v>
      </c>
      <c r="E25" s="6">
        <f>E26</f>
        <v>1055305</v>
      </c>
      <c r="F25" s="6">
        <f t="shared" si="0"/>
        <v>6940695</v>
      </c>
    </row>
    <row r="26" spans="1:6" ht="24.75" customHeight="1">
      <c r="A26" s="7" t="s">
        <v>254</v>
      </c>
      <c r="B26" s="6">
        <v>14491000</v>
      </c>
      <c r="C26" s="6">
        <v>5726000</v>
      </c>
      <c r="D26" s="6">
        <v>178376</v>
      </c>
      <c r="E26" s="6">
        <v>1055305</v>
      </c>
      <c r="F26" s="6">
        <v>4670695</v>
      </c>
    </row>
    <row r="27" spans="1:6" ht="24.75" customHeight="1">
      <c r="A27" s="16" t="s">
        <v>255</v>
      </c>
      <c r="B27" s="6">
        <v>6500000</v>
      </c>
      <c r="C27" s="6">
        <v>2270000</v>
      </c>
      <c r="D27" s="6">
        <v>0</v>
      </c>
      <c r="E27" s="6">
        <v>0</v>
      </c>
      <c r="F27" s="6">
        <f aca="true" t="shared" si="1" ref="F27:F33">SUM(C27-E27)</f>
        <v>2270000</v>
      </c>
    </row>
    <row r="28" spans="1:6" ht="24.75" customHeight="1">
      <c r="A28" s="18" t="s">
        <v>263</v>
      </c>
      <c r="B28" s="6">
        <f>B29</f>
        <v>508000</v>
      </c>
      <c r="C28" s="6"/>
      <c r="D28" s="6">
        <v>0</v>
      </c>
      <c r="E28" s="6">
        <v>0</v>
      </c>
      <c r="F28" s="6">
        <f t="shared" si="1"/>
        <v>0</v>
      </c>
    </row>
    <row r="29" spans="1:6" ht="24.75" customHeight="1">
      <c r="A29" s="7" t="s">
        <v>264</v>
      </c>
      <c r="B29" s="6">
        <f>B30</f>
        <v>508000</v>
      </c>
      <c r="C29" s="6">
        <v>0</v>
      </c>
      <c r="D29" s="6">
        <v>0</v>
      </c>
      <c r="E29" s="6">
        <v>0</v>
      </c>
      <c r="F29" s="6">
        <f t="shared" si="1"/>
        <v>0</v>
      </c>
    </row>
    <row r="30" spans="1:6" ht="24.75" customHeight="1">
      <c r="A30" s="7" t="s">
        <v>260</v>
      </c>
      <c r="B30" s="6">
        <v>508000</v>
      </c>
      <c r="C30" s="6">
        <v>0</v>
      </c>
      <c r="D30" s="6">
        <v>0</v>
      </c>
      <c r="E30" s="6">
        <v>0</v>
      </c>
      <c r="F30" s="6">
        <f t="shared" si="1"/>
        <v>0</v>
      </c>
    </row>
    <row r="31" spans="1:6" ht="24.75" customHeight="1">
      <c r="A31" s="18" t="s">
        <v>265</v>
      </c>
      <c r="B31" s="6">
        <f>SUM(B32)</f>
        <v>1869813000</v>
      </c>
      <c r="C31" s="6">
        <f>SUM(C32)</f>
        <v>469675600</v>
      </c>
      <c r="D31" s="6">
        <f>SUM(D32)</f>
        <v>2219788</v>
      </c>
      <c r="E31" s="6">
        <f>SUM(E32)</f>
        <v>8870283</v>
      </c>
      <c r="F31" s="6">
        <f t="shared" si="1"/>
        <v>460805317</v>
      </c>
    </row>
    <row r="32" spans="1:6" ht="24.75" customHeight="1">
      <c r="A32" s="20" t="s">
        <v>266</v>
      </c>
      <c r="B32" s="6">
        <f>SUM(B33:B36)</f>
        <v>1869813000</v>
      </c>
      <c r="C32" s="6">
        <f>SUM(C33:C36)</f>
        <v>469675600</v>
      </c>
      <c r="D32" s="6">
        <f>SUM(D33:D35)</f>
        <v>2219788</v>
      </c>
      <c r="E32" s="6">
        <f>SUM(E33:E35)</f>
        <v>8870283</v>
      </c>
      <c r="F32" s="6">
        <f t="shared" si="1"/>
        <v>460805317</v>
      </c>
    </row>
    <row r="33" spans="1:6" ht="24.75" customHeight="1">
      <c r="A33" s="16" t="s">
        <v>253</v>
      </c>
      <c r="B33" s="6">
        <v>2671000</v>
      </c>
      <c r="C33" s="6">
        <v>1662700</v>
      </c>
      <c r="D33" s="6">
        <v>188747</v>
      </c>
      <c r="E33" s="6">
        <v>1284672</v>
      </c>
      <c r="F33" s="6">
        <f t="shared" si="1"/>
        <v>378028</v>
      </c>
    </row>
    <row r="34" spans="1:6" ht="24.75" customHeight="1">
      <c r="A34" s="7" t="s">
        <v>254</v>
      </c>
      <c r="B34" s="6">
        <v>67929000</v>
      </c>
      <c r="C34" s="6">
        <v>26716900</v>
      </c>
      <c r="D34" s="6">
        <v>2031041</v>
      </c>
      <c r="E34" s="6">
        <v>7575611</v>
      </c>
      <c r="F34" s="6">
        <f aca="true" t="shared" si="2" ref="F34:F41">SUM(C34-E34)</f>
        <v>19141289</v>
      </c>
    </row>
    <row r="35" spans="1:6" ht="24.75" customHeight="1">
      <c r="A35" s="16" t="s">
        <v>255</v>
      </c>
      <c r="B35" s="6">
        <v>366113000</v>
      </c>
      <c r="C35" s="6">
        <v>116254000</v>
      </c>
      <c r="D35" s="6">
        <v>0</v>
      </c>
      <c r="E35" s="6">
        <v>10000</v>
      </c>
      <c r="F35" s="6">
        <f t="shared" si="2"/>
        <v>116244000</v>
      </c>
    </row>
    <row r="36" spans="1:6" ht="24.75" customHeight="1">
      <c r="A36" s="30" t="s">
        <v>256</v>
      </c>
      <c r="B36" s="11">
        <v>1433100000</v>
      </c>
      <c r="C36" s="11">
        <v>325042000</v>
      </c>
      <c r="D36" s="11">
        <v>0</v>
      </c>
      <c r="E36" s="11">
        <v>0</v>
      </c>
      <c r="F36" s="6">
        <f t="shared" si="2"/>
        <v>325042000</v>
      </c>
    </row>
    <row r="37" spans="1:6" ht="24.75" customHeight="1">
      <c r="A37" s="21" t="s">
        <v>267</v>
      </c>
      <c r="B37" s="11">
        <f>B7+B17+B24+B28+B31</f>
        <v>2250210100</v>
      </c>
      <c r="C37" s="11">
        <f>SUM(C7+C17+C24+C31)</f>
        <v>672032850</v>
      </c>
      <c r="D37" s="11">
        <f>SUM(D7+D17+D24+D31)</f>
        <v>18566277</v>
      </c>
      <c r="E37" s="11">
        <f>SUM(E7+E17+E24+E31)</f>
        <v>139218726</v>
      </c>
      <c r="F37" s="22">
        <f t="shared" si="2"/>
        <v>532814124</v>
      </c>
    </row>
    <row r="38" spans="1:6" ht="24.75" customHeight="1">
      <c r="A38" s="23" t="s">
        <v>268</v>
      </c>
      <c r="B38" s="6">
        <f aca="true" t="shared" si="3" ref="B38:E39">SUM(B39)</f>
        <v>11376952</v>
      </c>
      <c r="C38" s="6">
        <f t="shared" si="3"/>
        <v>11376952</v>
      </c>
      <c r="D38" s="6">
        <f t="shared" si="3"/>
        <v>979722</v>
      </c>
      <c r="E38" s="6">
        <f t="shared" si="3"/>
        <v>11367142</v>
      </c>
      <c r="F38" s="6">
        <f t="shared" si="2"/>
        <v>9810</v>
      </c>
    </row>
    <row r="39" spans="1:6" ht="24.75" customHeight="1">
      <c r="A39" s="24" t="s">
        <v>269</v>
      </c>
      <c r="B39" s="6">
        <f t="shared" si="3"/>
        <v>11376952</v>
      </c>
      <c r="C39" s="6">
        <f t="shared" si="3"/>
        <v>11376952</v>
      </c>
      <c r="D39" s="6">
        <f t="shared" si="3"/>
        <v>979722</v>
      </c>
      <c r="E39" s="6">
        <f t="shared" si="3"/>
        <v>11367142</v>
      </c>
      <c r="F39" s="6">
        <f t="shared" si="2"/>
        <v>9810</v>
      </c>
    </row>
    <row r="40" spans="1:6" ht="24.75" customHeight="1">
      <c r="A40" s="25" t="s">
        <v>270</v>
      </c>
      <c r="B40" s="6">
        <f>B41</f>
        <v>11376952</v>
      </c>
      <c r="C40" s="6">
        <f>SUM(C41)</f>
        <v>11376952</v>
      </c>
      <c r="D40" s="6">
        <f>SUM(D41)</f>
        <v>979722</v>
      </c>
      <c r="E40" s="6">
        <f>SUM(E41)</f>
        <v>11367142</v>
      </c>
      <c r="F40" s="6">
        <f t="shared" si="2"/>
        <v>9810</v>
      </c>
    </row>
    <row r="41" spans="1:6" ht="24.75" customHeight="1">
      <c r="A41" s="16" t="s">
        <v>253</v>
      </c>
      <c r="B41" s="6">
        <v>11376952</v>
      </c>
      <c r="C41" s="6">
        <f>B41</f>
        <v>11376952</v>
      </c>
      <c r="D41" s="6">
        <v>979722</v>
      </c>
      <c r="E41" s="6">
        <v>11367142</v>
      </c>
      <c r="F41" s="6">
        <f t="shared" si="2"/>
        <v>9810</v>
      </c>
    </row>
    <row r="42" spans="1:6" ht="24.75" customHeight="1">
      <c r="A42" s="23" t="s">
        <v>271</v>
      </c>
      <c r="B42" s="6">
        <f>B43+B47</f>
        <v>2208370</v>
      </c>
      <c r="C42" s="6">
        <f>C43+C47</f>
        <v>2208370</v>
      </c>
      <c r="D42" s="6">
        <f>D43+D47</f>
        <v>270560</v>
      </c>
      <c r="E42" s="6">
        <f>E43+E47</f>
        <v>2208370</v>
      </c>
      <c r="F42" s="6">
        <f>F43+F47</f>
        <v>0</v>
      </c>
    </row>
    <row r="43" spans="1:6" ht="24.75" customHeight="1">
      <c r="A43" s="31" t="s">
        <v>272</v>
      </c>
      <c r="B43" s="6">
        <f>B44</f>
        <v>2208370</v>
      </c>
      <c r="C43" s="6">
        <f>SUM(C44)</f>
        <v>2208370</v>
      </c>
      <c r="D43" s="6">
        <f>SUM(D44)</f>
        <v>270560</v>
      </c>
      <c r="E43" s="6">
        <f>SUM(E44)</f>
        <v>2208370</v>
      </c>
      <c r="F43" s="6">
        <f>SUM(F44)</f>
        <v>0</v>
      </c>
    </row>
    <row r="44" spans="1:6" ht="24.75" customHeight="1">
      <c r="A44" s="16" t="s">
        <v>273</v>
      </c>
      <c r="B44" s="6">
        <f>B45+B46</f>
        <v>2208370</v>
      </c>
      <c r="C44" s="6">
        <f>C45+C46</f>
        <v>2208370</v>
      </c>
      <c r="D44" s="6">
        <f>D45+D46</f>
        <v>270560</v>
      </c>
      <c r="E44" s="6">
        <f>E45+E46</f>
        <v>2208370</v>
      </c>
      <c r="F44" s="6">
        <f>F45+F46</f>
        <v>0</v>
      </c>
    </row>
    <row r="45" spans="1:6" ht="24.75" customHeight="1">
      <c r="A45" s="16" t="s">
        <v>253</v>
      </c>
      <c r="B45" s="6">
        <v>2110370</v>
      </c>
      <c r="C45" s="6">
        <f>B45</f>
        <v>2110370</v>
      </c>
      <c r="D45" s="6">
        <v>270560</v>
      </c>
      <c r="E45" s="6">
        <f>C45</f>
        <v>2110370</v>
      </c>
      <c r="F45" s="6">
        <f>SUM(C45-E45)</f>
        <v>0</v>
      </c>
    </row>
    <row r="46" spans="1:6" ht="24.75" customHeight="1">
      <c r="A46" s="17" t="s">
        <v>256</v>
      </c>
      <c r="B46" s="6">
        <v>98000</v>
      </c>
      <c r="C46" s="6">
        <f>B46</f>
        <v>98000</v>
      </c>
      <c r="D46" s="6">
        <v>0</v>
      </c>
      <c r="E46" s="6">
        <v>98000</v>
      </c>
      <c r="F46" s="6">
        <f>SUM(C46-E46)</f>
        <v>0</v>
      </c>
    </row>
    <row r="47" spans="1:6" ht="24.75" customHeight="1">
      <c r="A47" s="18" t="s">
        <v>274</v>
      </c>
      <c r="B47" s="6">
        <f aca="true" t="shared" si="4" ref="B47:E48">B48</f>
        <v>0</v>
      </c>
      <c r="C47" s="6">
        <f t="shared" si="4"/>
        <v>0</v>
      </c>
      <c r="D47" s="6">
        <f t="shared" si="4"/>
        <v>0</v>
      </c>
      <c r="E47" s="6">
        <f t="shared" si="4"/>
        <v>0</v>
      </c>
      <c r="F47" s="6">
        <f>SUM(F48)</f>
        <v>0</v>
      </c>
    </row>
    <row r="48" spans="1:6" ht="24.75" customHeight="1">
      <c r="A48" s="26" t="s">
        <v>274</v>
      </c>
      <c r="B48" s="6">
        <f t="shared" si="4"/>
        <v>0</v>
      </c>
      <c r="C48" s="6">
        <f t="shared" si="4"/>
        <v>0</v>
      </c>
      <c r="D48" s="6">
        <f t="shared" si="4"/>
        <v>0</v>
      </c>
      <c r="E48" s="6">
        <f t="shared" si="4"/>
        <v>0</v>
      </c>
      <c r="F48" s="6">
        <f>SUM(F49)</f>
        <v>0</v>
      </c>
    </row>
    <row r="49" spans="1:6" ht="24.75" customHeight="1">
      <c r="A49" s="27" t="s">
        <v>275</v>
      </c>
      <c r="B49" s="6">
        <v>0</v>
      </c>
      <c r="C49" s="6">
        <f>B49</f>
        <v>0</v>
      </c>
      <c r="D49" s="6">
        <v>0</v>
      </c>
      <c r="E49" s="6">
        <v>0</v>
      </c>
      <c r="F49" s="6">
        <f>C49-E49</f>
        <v>0</v>
      </c>
    </row>
    <row r="50" spans="1:6" ht="16.5">
      <c r="A50" s="28" t="s">
        <v>276</v>
      </c>
      <c r="B50" s="22">
        <f>SUM(B38+B42)</f>
        <v>13585322</v>
      </c>
      <c r="C50" s="22">
        <f>SUM(C38+C42)</f>
        <v>13585322</v>
      </c>
      <c r="D50" s="22">
        <f>SUM(D38+D42)</f>
        <v>1250282</v>
      </c>
      <c r="E50" s="22">
        <f>SUM(E38+E42)</f>
        <v>13575512</v>
      </c>
      <c r="F50" s="22">
        <f>SUM(F38+F42)</f>
        <v>9810</v>
      </c>
    </row>
    <row r="51" spans="1:6" ht="16.5">
      <c r="A51" s="29" t="s">
        <v>277</v>
      </c>
      <c r="B51" s="11">
        <f>SUM(B37+B50)</f>
        <v>2263795422</v>
      </c>
      <c r="C51" s="11">
        <f>SUM(C37+C50)</f>
        <v>685618172</v>
      </c>
      <c r="D51" s="11">
        <f>SUM(D37+D50)</f>
        <v>19816559</v>
      </c>
      <c r="E51" s="11">
        <f>SUM(E37+E50)</f>
        <v>152794238</v>
      </c>
      <c r="F51" s="11">
        <f>SUM(F37+F50)</f>
        <v>532823934</v>
      </c>
    </row>
  </sheetData>
  <mergeCells count="7">
    <mergeCell ref="A1:F1"/>
    <mergeCell ref="A2:F2"/>
    <mergeCell ref="A3:F3"/>
    <mergeCell ref="A4:A5"/>
    <mergeCell ref="B4:B5"/>
    <mergeCell ref="D4:E4"/>
    <mergeCell ref="F4:F5"/>
  </mergeCells>
  <printOptions/>
  <pageMargins left="0.75" right="0.75" top="1" bottom="1" header="0.5" footer="0.5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G194"/>
  <sheetViews>
    <sheetView workbookViewId="0" topLeftCell="A1">
      <selection activeCell="A1" sqref="A1:G1"/>
    </sheetView>
  </sheetViews>
  <sheetFormatPr defaultColWidth="9.00390625" defaultRowHeight="16.5"/>
  <cols>
    <col min="1" max="1" width="27.375" style="1" customWidth="1"/>
    <col min="2" max="2" width="17.50390625" style="1" customWidth="1"/>
    <col min="3" max="3" width="16.25390625" style="1" customWidth="1"/>
    <col min="4" max="4" width="15.25390625" style="1" customWidth="1"/>
    <col min="5" max="5" width="16.125" style="1" customWidth="1"/>
    <col min="6" max="6" width="18.75390625" style="1" customWidth="1"/>
    <col min="7" max="7" width="17.875" style="1" customWidth="1"/>
    <col min="8" max="16384" width="9.00390625" style="1" customWidth="1"/>
  </cols>
  <sheetData>
    <row r="1" spans="1:7" ht="25.5">
      <c r="A1" s="32" t="s">
        <v>213</v>
      </c>
      <c r="B1" s="33"/>
      <c r="C1" s="33"/>
      <c r="D1" s="33"/>
      <c r="E1" s="33"/>
      <c r="F1" s="33"/>
      <c r="G1" s="33"/>
    </row>
    <row r="2" spans="1:7" ht="27.75">
      <c r="A2" s="34" t="s">
        <v>214</v>
      </c>
      <c r="B2" s="35"/>
      <c r="C2" s="35"/>
      <c r="D2" s="35"/>
      <c r="E2" s="35"/>
      <c r="F2" s="35"/>
      <c r="G2" s="35"/>
    </row>
    <row r="3" spans="1:7" ht="16.5">
      <c r="A3" s="36" t="s">
        <v>282</v>
      </c>
      <c r="B3" s="37"/>
      <c r="C3" s="37"/>
      <c r="D3" s="37"/>
      <c r="E3" s="37"/>
      <c r="F3" s="37"/>
      <c r="G3" s="37"/>
    </row>
    <row r="4" spans="1:7" ht="18.75" customHeight="1">
      <c r="A4" s="38" t="s">
        <v>215</v>
      </c>
      <c r="B4" s="38" t="s">
        <v>216</v>
      </c>
      <c r="C4" s="2" t="s">
        <v>217</v>
      </c>
      <c r="D4" s="40" t="s">
        <v>218</v>
      </c>
      <c r="E4" s="41"/>
      <c r="F4" s="38" t="s">
        <v>219</v>
      </c>
      <c r="G4" s="38" t="s">
        <v>220</v>
      </c>
    </row>
    <row r="5" spans="1:7" ht="16.5">
      <c r="A5" s="39"/>
      <c r="B5" s="39"/>
      <c r="C5" s="3" t="s">
        <v>221</v>
      </c>
      <c r="D5" s="3" t="s">
        <v>222</v>
      </c>
      <c r="E5" s="4" t="s">
        <v>223</v>
      </c>
      <c r="F5" s="39"/>
      <c r="G5" s="39"/>
    </row>
    <row r="6" spans="1:7" ht="24.75" customHeight="1">
      <c r="A6" s="5" t="s">
        <v>224</v>
      </c>
      <c r="B6" s="6">
        <f aca="true" t="shared" si="0" ref="B6:G6">SUM(B7)</f>
        <v>9500000</v>
      </c>
      <c r="C6" s="6">
        <f t="shared" si="0"/>
        <v>5323000</v>
      </c>
      <c r="D6" s="6">
        <f t="shared" si="0"/>
        <v>903284</v>
      </c>
      <c r="E6" s="6">
        <f t="shared" si="0"/>
        <v>7103026</v>
      </c>
      <c r="F6" s="6">
        <f t="shared" si="0"/>
        <v>-1780026</v>
      </c>
      <c r="G6" s="6">
        <f t="shared" si="0"/>
        <v>7103026</v>
      </c>
    </row>
    <row r="7" spans="1:7" ht="24.75" customHeight="1">
      <c r="A7" s="7" t="s">
        <v>225</v>
      </c>
      <c r="B7" s="6">
        <f>SUM(B8:B10)</f>
        <v>9500000</v>
      </c>
      <c r="C7" s="6">
        <f>SUM(C8:C9)</f>
        <v>5323000</v>
      </c>
      <c r="D7" s="6">
        <f>D8+D9+D10</f>
        <v>903284</v>
      </c>
      <c r="E7" s="6">
        <f>E8+E9+E10</f>
        <v>7103026</v>
      </c>
      <c r="F7" s="6">
        <f>C7-E7</f>
        <v>-1780026</v>
      </c>
      <c r="G7" s="6">
        <f>SUM(G8:G10)</f>
        <v>7103026</v>
      </c>
    </row>
    <row r="8" spans="1:7" ht="24.75" customHeight="1">
      <c r="A8" s="7" t="s">
        <v>226</v>
      </c>
      <c r="B8" s="6">
        <v>7000000</v>
      </c>
      <c r="C8" s="6">
        <v>4083000</v>
      </c>
      <c r="D8" s="6">
        <v>640284</v>
      </c>
      <c r="E8" s="6">
        <v>6359197</v>
      </c>
      <c r="F8" s="6">
        <f>C8-E8</f>
        <v>-2276197</v>
      </c>
      <c r="G8" s="6">
        <f>E8</f>
        <v>6359197</v>
      </c>
    </row>
    <row r="9" spans="1:7" ht="24.75" customHeight="1">
      <c r="A9" s="8" t="s">
        <v>227</v>
      </c>
      <c r="B9" s="6">
        <v>2500000</v>
      </c>
      <c r="C9" s="6">
        <v>1240000</v>
      </c>
      <c r="D9" s="6">
        <v>189000</v>
      </c>
      <c r="E9" s="6">
        <v>549000</v>
      </c>
      <c r="F9" s="6">
        <f>C9-E9</f>
        <v>691000</v>
      </c>
      <c r="G9" s="6">
        <f>E9</f>
        <v>549000</v>
      </c>
    </row>
    <row r="10" spans="1:7" ht="24.75" customHeight="1">
      <c r="A10" s="7" t="s">
        <v>228</v>
      </c>
      <c r="B10" s="6">
        <v>0</v>
      </c>
      <c r="C10" s="6">
        <v>0</v>
      </c>
      <c r="D10" s="6">
        <v>74000</v>
      </c>
      <c r="E10" s="6">
        <v>194829</v>
      </c>
      <c r="F10" s="6">
        <f>C10-E10</f>
        <v>-194829</v>
      </c>
      <c r="G10" s="6">
        <f>E10</f>
        <v>194829</v>
      </c>
    </row>
    <row r="11" spans="1:7" ht="24.75" customHeight="1">
      <c r="A11" s="9" t="s">
        <v>229</v>
      </c>
      <c r="B11" s="6">
        <f aca="true" t="shared" si="1" ref="B11:G11">SUM(B12+B16)</f>
        <v>282563000</v>
      </c>
      <c r="C11" s="6">
        <f t="shared" si="1"/>
        <v>205243263</v>
      </c>
      <c r="D11" s="6">
        <f t="shared" si="1"/>
        <v>7502128</v>
      </c>
      <c r="E11" s="6">
        <f t="shared" si="1"/>
        <v>251051646</v>
      </c>
      <c r="F11" s="6">
        <f t="shared" si="1"/>
        <v>-45808383</v>
      </c>
      <c r="G11" s="6">
        <f t="shared" si="1"/>
        <v>251051646</v>
      </c>
    </row>
    <row r="12" spans="1:7" ht="24.75" customHeight="1">
      <c r="A12" s="7" t="s">
        <v>230</v>
      </c>
      <c r="B12" s="6">
        <f>SUM(B13:B15)</f>
        <v>167013000</v>
      </c>
      <c r="C12" s="6">
        <f>SUM(C13:C15)</f>
        <v>90500263</v>
      </c>
      <c r="D12" s="6">
        <f>SUM(D13:D15)</f>
        <v>6046397</v>
      </c>
      <c r="E12" s="6">
        <f>SUM(E13:E15)</f>
        <v>137706209</v>
      </c>
      <c r="F12" s="6">
        <f aca="true" t="shared" si="2" ref="F12:F27">SUM(C12-E12)</f>
        <v>-47205946</v>
      </c>
      <c r="G12" s="6">
        <f aca="true" t="shared" si="3" ref="G12:G18">E12</f>
        <v>137706209</v>
      </c>
    </row>
    <row r="13" spans="1:7" ht="24.75" customHeight="1">
      <c r="A13" s="8" t="s">
        <v>231</v>
      </c>
      <c r="B13" s="6">
        <v>27000000</v>
      </c>
      <c r="C13" s="6">
        <v>15750000</v>
      </c>
      <c r="D13" s="6">
        <v>2555696</v>
      </c>
      <c r="E13" s="6">
        <v>19239240</v>
      </c>
      <c r="F13" s="6">
        <f t="shared" si="2"/>
        <v>-3489240</v>
      </c>
      <c r="G13" s="6">
        <f t="shared" si="3"/>
        <v>19239240</v>
      </c>
    </row>
    <row r="14" spans="1:7" ht="24.75" customHeight="1">
      <c r="A14" s="8" t="s">
        <v>232</v>
      </c>
      <c r="B14" s="6">
        <v>50607000</v>
      </c>
      <c r="C14" s="6">
        <v>22000000</v>
      </c>
      <c r="D14" s="6">
        <v>3490701</v>
      </c>
      <c r="E14" s="6">
        <v>31060443</v>
      </c>
      <c r="F14" s="6">
        <f t="shared" si="2"/>
        <v>-9060443</v>
      </c>
      <c r="G14" s="6">
        <f t="shared" si="3"/>
        <v>31060443</v>
      </c>
    </row>
    <row r="15" spans="1:7" ht="24.75" customHeight="1">
      <c r="A15" s="8" t="s">
        <v>233</v>
      </c>
      <c r="B15" s="6">
        <v>89406000</v>
      </c>
      <c r="C15" s="6">
        <v>52750263</v>
      </c>
      <c r="D15" s="6">
        <v>0</v>
      </c>
      <c r="E15" s="6">
        <v>87406526</v>
      </c>
      <c r="F15" s="6">
        <f t="shared" si="2"/>
        <v>-34656263</v>
      </c>
      <c r="G15" s="6">
        <f t="shared" si="3"/>
        <v>87406526</v>
      </c>
    </row>
    <row r="16" spans="1:7" ht="24.75" customHeight="1">
      <c r="A16" s="8" t="s">
        <v>234</v>
      </c>
      <c r="B16" s="6">
        <f>B17+B18</f>
        <v>115550000</v>
      </c>
      <c r="C16" s="6">
        <f>C17+C18</f>
        <v>114743000</v>
      </c>
      <c r="D16" s="6">
        <f>D17+D18</f>
        <v>1455731</v>
      </c>
      <c r="E16" s="6">
        <f>E17+E18</f>
        <v>113345437</v>
      </c>
      <c r="F16" s="6">
        <f t="shared" si="2"/>
        <v>1397563</v>
      </c>
      <c r="G16" s="6">
        <f t="shared" si="3"/>
        <v>113345437</v>
      </c>
    </row>
    <row r="17" spans="1:7" ht="24.75" customHeight="1">
      <c r="A17" s="8" t="s">
        <v>235</v>
      </c>
      <c r="B17" s="6">
        <v>18500000</v>
      </c>
      <c r="C17" s="6">
        <v>17693000</v>
      </c>
      <c r="D17" s="6">
        <v>1455731</v>
      </c>
      <c r="E17" s="6">
        <v>16998416</v>
      </c>
      <c r="F17" s="6">
        <f t="shared" si="2"/>
        <v>694584</v>
      </c>
      <c r="G17" s="6">
        <f t="shared" si="3"/>
        <v>16998416</v>
      </c>
    </row>
    <row r="18" spans="1:7" ht="24.75" customHeight="1">
      <c r="A18" s="8" t="s">
        <v>236</v>
      </c>
      <c r="B18" s="6">
        <v>97050000</v>
      </c>
      <c r="C18" s="6">
        <v>97050000</v>
      </c>
      <c r="D18" s="6">
        <v>0</v>
      </c>
      <c r="E18" s="6">
        <v>96347021</v>
      </c>
      <c r="F18" s="6">
        <f t="shared" si="2"/>
        <v>702979</v>
      </c>
      <c r="G18" s="6">
        <f t="shared" si="3"/>
        <v>96347021</v>
      </c>
    </row>
    <row r="19" spans="1:7" ht="24.75" customHeight="1">
      <c r="A19" s="9" t="s">
        <v>237</v>
      </c>
      <c r="B19" s="6">
        <f>SUM(B20)</f>
        <v>0</v>
      </c>
      <c r="C19" s="6">
        <f aca="true" t="shared" si="4" ref="C19:E20">C20</f>
        <v>0</v>
      </c>
      <c r="D19" s="6">
        <f t="shared" si="4"/>
        <v>0</v>
      </c>
      <c r="E19" s="6">
        <f t="shared" si="4"/>
        <v>0</v>
      </c>
      <c r="F19" s="6">
        <f t="shared" si="2"/>
        <v>0</v>
      </c>
      <c r="G19" s="6">
        <f>G20</f>
        <v>0</v>
      </c>
    </row>
    <row r="20" spans="1:7" ht="24.75" customHeight="1">
      <c r="A20" s="7" t="s">
        <v>238</v>
      </c>
      <c r="B20" s="6">
        <f>B21</f>
        <v>0</v>
      </c>
      <c r="C20" s="6">
        <f t="shared" si="4"/>
        <v>0</v>
      </c>
      <c r="D20" s="6">
        <f t="shared" si="4"/>
        <v>0</v>
      </c>
      <c r="E20" s="6">
        <f t="shared" si="4"/>
        <v>0</v>
      </c>
      <c r="F20" s="6">
        <f t="shared" si="2"/>
        <v>0</v>
      </c>
      <c r="G20" s="6">
        <f>G21</f>
        <v>0</v>
      </c>
    </row>
    <row r="21" spans="1:7" ht="24.75" customHeight="1">
      <c r="A21" s="7" t="s">
        <v>239</v>
      </c>
      <c r="B21" s="6">
        <v>0</v>
      </c>
      <c r="C21" s="6">
        <v>0</v>
      </c>
      <c r="D21" s="6">
        <v>0</v>
      </c>
      <c r="E21" s="6">
        <v>0</v>
      </c>
      <c r="F21" s="6">
        <f t="shared" si="2"/>
        <v>0</v>
      </c>
      <c r="G21" s="6">
        <f>E21</f>
        <v>0</v>
      </c>
    </row>
    <row r="22" spans="1:7" ht="24.75" customHeight="1">
      <c r="A22" s="9" t="s">
        <v>240</v>
      </c>
      <c r="B22" s="6">
        <f aca="true" t="shared" si="5" ref="B22:E23">B23</f>
        <v>3420000</v>
      </c>
      <c r="C22" s="6">
        <f t="shared" si="5"/>
        <v>3420000</v>
      </c>
      <c r="D22" s="6">
        <f t="shared" si="5"/>
        <v>0</v>
      </c>
      <c r="E22" s="6">
        <f t="shared" si="5"/>
        <v>3310000</v>
      </c>
      <c r="F22" s="6">
        <f t="shared" si="2"/>
        <v>110000</v>
      </c>
      <c r="G22" s="6">
        <f>G23</f>
        <v>3310000</v>
      </c>
    </row>
    <row r="23" spans="1:7" ht="24.75" customHeight="1">
      <c r="A23" s="7" t="s">
        <v>241</v>
      </c>
      <c r="B23" s="6">
        <f t="shared" si="5"/>
        <v>3420000</v>
      </c>
      <c r="C23" s="6">
        <f t="shared" si="5"/>
        <v>3420000</v>
      </c>
      <c r="D23" s="6">
        <f t="shared" si="5"/>
        <v>0</v>
      </c>
      <c r="E23" s="6">
        <f t="shared" si="5"/>
        <v>3310000</v>
      </c>
      <c r="F23" s="6">
        <f t="shared" si="2"/>
        <v>110000</v>
      </c>
      <c r="G23" s="6">
        <f>G24</f>
        <v>3310000</v>
      </c>
    </row>
    <row r="24" spans="1:7" ht="24.75" customHeight="1">
      <c r="A24" s="7" t="s">
        <v>242</v>
      </c>
      <c r="B24" s="6">
        <v>3420000</v>
      </c>
      <c r="C24" s="6">
        <v>3420000</v>
      </c>
      <c r="D24" s="6">
        <v>0</v>
      </c>
      <c r="E24" s="6">
        <v>3310000</v>
      </c>
      <c r="F24" s="6">
        <f t="shared" si="2"/>
        <v>110000</v>
      </c>
      <c r="G24" s="6">
        <f>E24</f>
        <v>3310000</v>
      </c>
    </row>
    <row r="25" spans="1:7" ht="24.75" customHeight="1">
      <c r="A25" s="9" t="s">
        <v>243</v>
      </c>
      <c r="B25" s="6">
        <f>SUM(B26)</f>
        <v>9288000</v>
      </c>
      <c r="C25" s="6">
        <f>SUM(C26)</f>
        <v>7098000</v>
      </c>
      <c r="D25" s="6">
        <f>SUM(D26)</f>
        <v>5261166</v>
      </c>
      <c r="E25" s="6">
        <f>SUM(E26)</f>
        <v>10386348</v>
      </c>
      <c r="F25" s="6">
        <f t="shared" si="2"/>
        <v>-3288348</v>
      </c>
      <c r="G25" s="6">
        <f>SUM(G26)</f>
        <v>10386348</v>
      </c>
    </row>
    <row r="26" spans="1:7" ht="24.75" customHeight="1">
      <c r="A26" s="7" t="s">
        <v>244</v>
      </c>
      <c r="B26" s="6">
        <f>SUM(B27)</f>
        <v>9288000</v>
      </c>
      <c r="C26" s="6">
        <f>SUM(C27)</f>
        <v>7098000</v>
      </c>
      <c r="D26" s="6">
        <f>D27</f>
        <v>5261166</v>
      </c>
      <c r="E26" s="6">
        <f>SUM(E27)</f>
        <v>10386348</v>
      </c>
      <c r="F26" s="6">
        <f t="shared" si="2"/>
        <v>-3288348</v>
      </c>
      <c r="G26" s="6">
        <f>SUM(G27:G27)</f>
        <v>10386348</v>
      </c>
    </row>
    <row r="27" spans="1:7" ht="24.75" customHeight="1">
      <c r="A27" s="10" t="s">
        <v>245</v>
      </c>
      <c r="B27" s="11">
        <v>9288000</v>
      </c>
      <c r="C27" s="11">
        <v>7098000</v>
      </c>
      <c r="D27" s="11">
        <v>5261166</v>
      </c>
      <c r="E27" s="11">
        <v>10386348</v>
      </c>
      <c r="F27" s="11">
        <f t="shared" si="2"/>
        <v>-3288348</v>
      </c>
      <c r="G27" s="11">
        <f>E27</f>
        <v>10386348</v>
      </c>
    </row>
    <row r="28" spans="1:7" ht="24.75" customHeight="1">
      <c r="A28" s="12" t="s">
        <v>246</v>
      </c>
      <c r="B28" s="11">
        <f aca="true" t="shared" si="6" ref="B28:G28">SUM(B6+B11+B19++B22+B25)</f>
        <v>304771000</v>
      </c>
      <c r="C28" s="11">
        <f t="shared" si="6"/>
        <v>221084263</v>
      </c>
      <c r="D28" s="11">
        <f t="shared" si="6"/>
        <v>13666578</v>
      </c>
      <c r="E28" s="11">
        <f t="shared" si="6"/>
        <v>271851020</v>
      </c>
      <c r="F28" s="11">
        <f t="shared" si="6"/>
        <v>-50766757</v>
      </c>
      <c r="G28" s="11">
        <f t="shared" si="6"/>
        <v>271851020</v>
      </c>
    </row>
    <row r="29" ht="15.75">
      <c r="A29" s="13"/>
    </row>
    <row r="30" ht="15.75">
      <c r="A30" s="13"/>
    </row>
    <row r="31" ht="15.75">
      <c r="A31" s="13"/>
    </row>
    <row r="32" ht="15.75">
      <c r="A32" s="13"/>
    </row>
    <row r="33" ht="15.75">
      <c r="A33" s="13"/>
    </row>
    <row r="34" ht="15.75">
      <c r="A34" s="13"/>
    </row>
    <row r="35" ht="15.75">
      <c r="A35" s="13"/>
    </row>
    <row r="36" ht="15.75">
      <c r="A36" s="13"/>
    </row>
    <row r="37" ht="15.75">
      <c r="A37" s="13"/>
    </row>
    <row r="38" ht="15.75">
      <c r="A38" s="13"/>
    </row>
    <row r="39" ht="15.75">
      <c r="A39" s="13"/>
    </row>
    <row r="40" ht="15.75">
      <c r="A40" s="13"/>
    </row>
    <row r="41" ht="15.75">
      <c r="A41" s="13"/>
    </row>
    <row r="42" ht="15.75">
      <c r="A42" s="13"/>
    </row>
    <row r="43" ht="15.75">
      <c r="A43" s="13"/>
    </row>
    <row r="44" ht="15.75">
      <c r="A44" s="13"/>
    </row>
    <row r="45" ht="15.75">
      <c r="A45" s="13"/>
    </row>
    <row r="46" ht="15.75">
      <c r="A46" s="13"/>
    </row>
    <row r="47" ht="15.75">
      <c r="A47" s="13"/>
    </row>
    <row r="48" ht="15.75">
      <c r="A48" s="13"/>
    </row>
    <row r="49" ht="15.75">
      <c r="A49" s="13"/>
    </row>
    <row r="50" ht="15.75">
      <c r="A50" s="13"/>
    </row>
    <row r="51" ht="15.75">
      <c r="A51" s="13"/>
    </row>
    <row r="52" ht="15.75">
      <c r="A52" s="13"/>
    </row>
    <row r="53" ht="15.75">
      <c r="A53" s="13"/>
    </row>
    <row r="54" ht="15.75">
      <c r="A54" s="13"/>
    </row>
    <row r="55" ht="15.75">
      <c r="A55" s="13"/>
    </row>
    <row r="56" ht="15.75">
      <c r="A56" s="13"/>
    </row>
    <row r="57" ht="15.75">
      <c r="A57" s="13"/>
    </row>
    <row r="58" ht="15.75">
      <c r="A58" s="13"/>
    </row>
    <row r="59" ht="15.75">
      <c r="A59" s="13"/>
    </row>
    <row r="60" ht="15.75">
      <c r="A60" s="13"/>
    </row>
    <row r="61" ht="15.75">
      <c r="A61" s="13"/>
    </row>
    <row r="62" ht="15.75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3" ht="15.75">
      <c r="A83" s="13"/>
    </row>
    <row r="84" ht="15.75">
      <c r="A84" s="13"/>
    </row>
    <row r="85" ht="15.75">
      <c r="A85" s="13"/>
    </row>
    <row r="86" ht="15.75">
      <c r="A86" s="13"/>
    </row>
    <row r="87" ht="15.75">
      <c r="A87" s="13"/>
    </row>
    <row r="88" ht="15.75">
      <c r="A88" s="13"/>
    </row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99" ht="15.75">
      <c r="A99" s="13"/>
    </row>
    <row r="100" ht="15.75">
      <c r="A100" s="13"/>
    </row>
    <row r="101" ht="15.75">
      <c r="A101" s="13"/>
    </row>
    <row r="102" ht="15.75">
      <c r="A102" s="13"/>
    </row>
    <row r="103" ht="15.75">
      <c r="A103" s="13"/>
    </row>
    <row r="104" ht="15.75">
      <c r="A104" s="13"/>
    </row>
    <row r="105" ht="15.75">
      <c r="A105" s="13"/>
    </row>
    <row r="106" ht="15.75">
      <c r="A106" s="13"/>
    </row>
    <row r="107" ht="15.75">
      <c r="A107" s="13"/>
    </row>
    <row r="108" ht="15.75">
      <c r="A108" s="13"/>
    </row>
    <row r="109" ht="15.75">
      <c r="A109" s="13"/>
    </row>
    <row r="110" ht="15.75">
      <c r="A110" s="13"/>
    </row>
    <row r="111" ht="15.75">
      <c r="A111" s="13"/>
    </row>
    <row r="112" ht="15.75">
      <c r="A112" s="13"/>
    </row>
    <row r="113" ht="15.75">
      <c r="A113" s="13"/>
    </row>
    <row r="114" ht="15.75">
      <c r="A114" s="13"/>
    </row>
    <row r="115" ht="15.75">
      <c r="A115" s="13"/>
    </row>
    <row r="116" ht="15.75">
      <c r="A116" s="13"/>
    </row>
    <row r="117" ht="15.75">
      <c r="A117" s="13"/>
    </row>
    <row r="118" ht="15.75">
      <c r="A118" s="13"/>
    </row>
    <row r="119" ht="15.75">
      <c r="A119" s="13"/>
    </row>
    <row r="120" ht="15.75">
      <c r="A120" s="13"/>
    </row>
    <row r="121" ht="15.75">
      <c r="A121" s="13"/>
    </row>
    <row r="122" ht="15.75">
      <c r="A122" s="13"/>
    </row>
    <row r="123" ht="15.75">
      <c r="A123" s="13"/>
    </row>
    <row r="124" ht="15.75">
      <c r="A124" s="13"/>
    </row>
    <row r="125" ht="15.75">
      <c r="A125" s="13"/>
    </row>
    <row r="126" ht="15.75">
      <c r="A126" s="13"/>
    </row>
    <row r="127" ht="15.75">
      <c r="A127" s="13"/>
    </row>
    <row r="128" ht="15.75">
      <c r="A128" s="13"/>
    </row>
    <row r="129" ht="15.75">
      <c r="A129" s="13"/>
    </row>
    <row r="130" ht="15.75">
      <c r="A130" s="13"/>
    </row>
    <row r="131" ht="15.75">
      <c r="A131" s="13"/>
    </row>
    <row r="132" ht="15.75">
      <c r="A132" s="13"/>
    </row>
    <row r="133" ht="15.75">
      <c r="A133" s="13"/>
    </row>
    <row r="134" ht="15.75">
      <c r="A134" s="13"/>
    </row>
    <row r="135" ht="15.75">
      <c r="A135" s="13"/>
    </row>
    <row r="136" ht="15.75">
      <c r="A136" s="13"/>
    </row>
    <row r="137" ht="15.75">
      <c r="A137" s="13"/>
    </row>
    <row r="138" ht="15.75">
      <c r="A138" s="13"/>
    </row>
    <row r="139" ht="15.75">
      <c r="A139" s="13"/>
    </row>
    <row r="140" ht="15.75">
      <c r="A140" s="13"/>
    </row>
    <row r="141" ht="15.75">
      <c r="A141" s="13"/>
    </row>
    <row r="142" ht="15.75">
      <c r="A142" s="13"/>
    </row>
    <row r="143" ht="15.75">
      <c r="A143" s="13"/>
    </row>
    <row r="144" ht="15.75">
      <c r="A144" s="13"/>
    </row>
    <row r="145" ht="15.75">
      <c r="A145" s="13"/>
    </row>
    <row r="146" ht="15.75">
      <c r="A146" s="13"/>
    </row>
    <row r="147" ht="15.75">
      <c r="A147" s="13"/>
    </row>
    <row r="148" ht="15.75">
      <c r="A148" s="13"/>
    </row>
    <row r="149" ht="15.75">
      <c r="A149" s="13"/>
    </row>
    <row r="150" ht="15.75">
      <c r="A150" s="13"/>
    </row>
    <row r="151" ht="15.75">
      <c r="A151" s="13"/>
    </row>
    <row r="152" ht="15.75">
      <c r="A152" s="13"/>
    </row>
    <row r="153" ht="15.75">
      <c r="A153" s="13"/>
    </row>
    <row r="154" ht="15.75">
      <c r="A154" s="13"/>
    </row>
    <row r="155" ht="15.75">
      <c r="A155" s="13"/>
    </row>
    <row r="156" ht="15.75">
      <c r="A156" s="13"/>
    </row>
    <row r="157" ht="15.75">
      <c r="A157" s="13"/>
    </row>
    <row r="158" ht="15.75">
      <c r="A158" s="13"/>
    </row>
    <row r="159" ht="15.75">
      <c r="A159" s="13"/>
    </row>
    <row r="160" ht="15.75">
      <c r="A160" s="13"/>
    </row>
    <row r="161" ht="15.75">
      <c r="A161" s="13"/>
    </row>
    <row r="162" ht="15.75">
      <c r="A162" s="13"/>
    </row>
    <row r="163" ht="15.75">
      <c r="A163" s="13"/>
    </row>
    <row r="164" ht="15.75">
      <c r="A164" s="13"/>
    </row>
    <row r="165" ht="15.75">
      <c r="A165" s="13"/>
    </row>
    <row r="166" ht="15.75">
      <c r="A166" s="13"/>
    </row>
    <row r="167" ht="15.75">
      <c r="A167" s="13"/>
    </row>
    <row r="168" ht="15.75">
      <c r="A168" s="13"/>
    </row>
    <row r="169" ht="15.75">
      <c r="A169" s="13"/>
    </row>
    <row r="170" ht="15.75">
      <c r="A170" s="13"/>
    </row>
    <row r="171" ht="15.75">
      <c r="A171" s="13"/>
    </row>
    <row r="172" ht="15.75">
      <c r="A172" s="13"/>
    </row>
    <row r="173" ht="15.75">
      <c r="A173" s="13"/>
    </row>
    <row r="174" ht="15.75">
      <c r="A174" s="13"/>
    </row>
    <row r="175" ht="15.75">
      <c r="A175" s="13"/>
    </row>
    <row r="176" ht="15.75">
      <c r="A176" s="13"/>
    </row>
    <row r="177" ht="15.75">
      <c r="A177" s="13"/>
    </row>
    <row r="178" ht="15.75">
      <c r="A178" s="13"/>
    </row>
    <row r="179" ht="15.75">
      <c r="A179" s="13"/>
    </row>
    <row r="180" ht="15.75">
      <c r="A180" s="13"/>
    </row>
    <row r="181" ht="15.75">
      <c r="A181" s="13"/>
    </row>
    <row r="182" ht="15.75">
      <c r="A182" s="13"/>
    </row>
    <row r="183" ht="15.75">
      <c r="A183" s="13"/>
    </row>
    <row r="184" ht="15.75">
      <c r="A184" s="13"/>
    </row>
    <row r="185" ht="15.75">
      <c r="A185" s="13"/>
    </row>
    <row r="186" ht="15.75">
      <c r="A186" s="13"/>
    </row>
    <row r="187" ht="15.75">
      <c r="A187" s="13"/>
    </row>
    <row r="188" ht="15.75">
      <c r="A188" s="13"/>
    </row>
    <row r="189" ht="15.75">
      <c r="A189" s="13"/>
    </row>
    <row r="190" ht="15.75">
      <c r="A190" s="13"/>
    </row>
    <row r="191" ht="15.75">
      <c r="A191" s="13"/>
    </row>
    <row r="192" ht="15.75">
      <c r="A192" s="13"/>
    </row>
    <row r="193" ht="15.75">
      <c r="A193" s="13"/>
    </row>
    <row r="194" ht="15.75">
      <c r="A194" s="13"/>
    </row>
  </sheetData>
  <mergeCells count="8">
    <mergeCell ref="A1:G1"/>
    <mergeCell ref="A2:G2"/>
    <mergeCell ref="A3:G3"/>
    <mergeCell ref="A4:A5"/>
    <mergeCell ref="B4:B5"/>
    <mergeCell ref="D4:E4"/>
    <mergeCell ref="F4:F5"/>
    <mergeCell ref="G4:G5"/>
  </mergeCells>
  <printOptions/>
  <pageMargins left="0.75" right="0.75" top="1" bottom="1" header="0.5" footer="0.5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J51"/>
  <sheetViews>
    <sheetView workbookViewId="0" topLeftCell="A1">
      <selection activeCell="A1" sqref="A1:F1"/>
    </sheetView>
  </sheetViews>
  <sheetFormatPr defaultColWidth="9.00390625" defaultRowHeight="16.5"/>
  <cols>
    <col min="1" max="1" width="29.375" style="1" customWidth="1"/>
    <col min="2" max="2" width="19.00390625" style="1" customWidth="1"/>
    <col min="3" max="3" width="17.25390625" style="1" customWidth="1"/>
    <col min="4" max="4" width="16.375" style="1" customWidth="1"/>
    <col min="5" max="5" width="17.125" style="1" customWidth="1"/>
    <col min="6" max="6" width="18.75390625" style="1" customWidth="1"/>
    <col min="7" max="16384" width="9.00390625" style="1" customWidth="1"/>
  </cols>
  <sheetData>
    <row r="1" spans="1:6" ht="25.5">
      <c r="A1" s="32" t="s">
        <v>213</v>
      </c>
      <c r="B1" s="33"/>
      <c r="C1" s="33"/>
      <c r="D1" s="33"/>
      <c r="E1" s="33"/>
      <c r="F1" s="33"/>
    </row>
    <row r="2" spans="1:10" ht="27.75">
      <c r="A2" s="34" t="s">
        <v>247</v>
      </c>
      <c r="B2" s="35"/>
      <c r="C2" s="35"/>
      <c r="D2" s="35"/>
      <c r="E2" s="35"/>
      <c r="F2" s="35"/>
      <c r="J2" s="14"/>
    </row>
    <row r="3" spans="1:6" ht="16.5">
      <c r="A3" s="36" t="s">
        <v>283</v>
      </c>
      <c r="B3" s="37"/>
      <c r="C3" s="37"/>
      <c r="D3" s="37"/>
      <c r="E3" s="37"/>
      <c r="F3" s="37"/>
    </row>
    <row r="4" spans="1:6" ht="16.5">
      <c r="A4" s="38" t="s">
        <v>215</v>
      </c>
      <c r="B4" s="38" t="s">
        <v>216</v>
      </c>
      <c r="C4" s="2" t="s">
        <v>217</v>
      </c>
      <c r="D4" s="40" t="s">
        <v>248</v>
      </c>
      <c r="E4" s="41"/>
      <c r="F4" s="42" t="s">
        <v>249</v>
      </c>
    </row>
    <row r="5" spans="1:6" ht="16.5">
      <c r="A5" s="39"/>
      <c r="B5" s="39"/>
      <c r="C5" s="3" t="s">
        <v>221</v>
      </c>
      <c r="D5" s="3" t="s">
        <v>222</v>
      </c>
      <c r="E5" s="4" t="s">
        <v>223</v>
      </c>
      <c r="F5" s="43"/>
    </row>
    <row r="6" spans="1:6" ht="24.75" customHeight="1">
      <c r="A6" s="5" t="s">
        <v>250</v>
      </c>
      <c r="B6" s="6">
        <f>SUM(B37)</f>
        <v>2250910100</v>
      </c>
      <c r="C6" s="6">
        <f>SUM(C37)</f>
        <v>725361575</v>
      </c>
      <c r="D6" s="6">
        <f>SUM(D37)</f>
        <v>176613346</v>
      </c>
      <c r="E6" s="6">
        <f>SUM(E37)</f>
        <v>315832072</v>
      </c>
      <c r="F6" s="6">
        <f>SUM(C6-E6)</f>
        <v>409529503</v>
      </c>
    </row>
    <row r="7" spans="1:6" ht="24.75" customHeight="1">
      <c r="A7" s="15" t="s">
        <v>251</v>
      </c>
      <c r="B7" s="6">
        <f>B8+B13</f>
        <v>236176000</v>
      </c>
      <c r="C7" s="6">
        <f>SUM(C8+C13)</f>
        <v>157678250</v>
      </c>
      <c r="D7" s="6">
        <f>SUM(D8+D13)</f>
        <v>12741884</v>
      </c>
      <c r="E7" s="6">
        <f>SUM(E8+E13)</f>
        <v>134222876</v>
      </c>
      <c r="F7" s="6">
        <f>SUM(C7-E7)</f>
        <v>23455374</v>
      </c>
    </row>
    <row r="8" spans="1:6" ht="24.75" customHeight="1">
      <c r="A8" s="16" t="s">
        <v>252</v>
      </c>
      <c r="B8" s="6">
        <f>SUM(B9:B12)</f>
        <v>229776000</v>
      </c>
      <c r="C8" s="6">
        <f>SUM(C9:C12)</f>
        <v>154238000</v>
      </c>
      <c r="D8" s="6">
        <f>SUM(D9:D12)</f>
        <v>12444660</v>
      </c>
      <c r="E8" s="6">
        <f>SUM(E9:E12)</f>
        <v>132970468</v>
      </c>
      <c r="F8" s="6">
        <f>SUM(F9:F12)</f>
        <v>21267532</v>
      </c>
    </row>
    <row r="9" spans="1:6" ht="24.75" customHeight="1">
      <c r="A9" s="16" t="s">
        <v>253</v>
      </c>
      <c r="B9" s="6">
        <v>224338000</v>
      </c>
      <c r="C9" s="6">
        <v>150296000</v>
      </c>
      <c r="D9" s="6">
        <v>12157065</v>
      </c>
      <c r="E9" s="6">
        <v>130266136</v>
      </c>
      <c r="F9" s="6">
        <f>SUM(C9-E9)</f>
        <v>20029864</v>
      </c>
    </row>
    <row r="10" spans="1:6" ht="24.75" customHeight="1">
      <c r="A10" s="7" t="s">
        <v>254</v>
      </c>
      <c r="B10" s="6">
        <v>4796000</v>
      </c>
      <c r="C10" s="6">
        <v>3518000</v>
      </c>
      <c r="D10" s="6">
        <v>287595</v>
      </c>
      <c r="E10" s="6">
        <v>2296332</v>
      </c>
      <c r="F10" s="6">
        <f>SUM(C10-E10)</f>
        <v>1221668</v>
      </c>
    </row>
    <row r="11" spans="1:6" ht="24.75" customHeight="1">
      <c r="A11" s="16" t="s">
        <v>255</v>
      </c>
      <c r="B11" s="6">
        <v>0</v>
      </c>
      <c r="C11" s="6"/>
      <c r="D11" s="6"/>
      <c r="E11" s="6"/>
      <c r="F11" s="6"/>
    </row>
    <row r="12" spans="1:6" ht="24.75" customHeight="1">
      <c r="A12" s="17" t="s">
        <v>256</v>
      </c>
      <c r="B12" s="6">
        <v>642000</v>
      </c>
      <c r="C12" s="6">
        <v>424000</v>
      </c>
      <c r="D12" s="6">
        <v>0</v>
      </c>
      <c r="E12" s="6">
        <v>408000</v>
      </c>
      <c r="F12" s="6">
        <f aca="true" t="shared" si="0" ref="F12:F25">SUM(C12-E12)</f>
        <v>16000</v>
      </c>
    </row>
    <row r="13" spans="1:6" ht="24.75" customHeight="1">
      <c r="A13" s="16" t="s">
        <v>257</v>
      </c>
      <c r="B13" s="6">
        <f>SUM(B14:B16)</f>
        <v>6400000</v>
      </c>
      <c r="C13" s="6">
        <f>SUM(C14:C16)</f>
        <v>3440250</v>
      </c>
      <c r="D13" s="6">
        <f>D14+D15+D16</f>
        <v>297224</v>
      </c>
      <c r="E13" s="6">
        <f>E14+E15+E16</f>
        <v>1252408</v>
      </c>
      <c r="F13" s="6">
        <f t="shared" si="0"/>
        <v>2187842</v>
      </c>
    </row>
    <row r="14" spans="1:6" ht="24.75" customHeight="1">
      <c r="A14" s="16" t="s">
        <v>253</v>
      </c>
      <c r="B14" s="6">
        <v>186000</v>
      </c>
      <c r="C14" s="6">
        <v>111750</v>
      </c>
      <c r="D14" s="6">
        <v>3412</v>
      </c>
      <c r="E14" s="6">
        <v>49183</v>
      </c>
      <c r="F14" s="6">
        <f t="shared" si="0"/>
        <v>62567</v>
      </c>
    </row>
    <row r="15" spans="1:6" ht="24.75" customHeight="1">
      <c r="A15" s="7" t="s">
        <v>254</v>
      </c>
      <c r="B15" s="6">
        <v>3645000</v>
      </c>
      <c r="C15" s="6">
        <v>2259500</v>
      </c>
      <c r="D15" s="6">
        <v>293812</v>
      </c>
      <c r="E15" s="6">
        <v>1203225</v>
      </c>
      <c r="F15" s="6">
        <f t="shared" si="0"/>
        <v>1056275</v>
      </c>
    </row>
    <row r="16" spans="1:6" ht="24.75" customHeight="1">
      <c r="A16" s="16" t="s">
        <v>255</v>
      </c>
      <c r="B16" s="6">
        <v>2569000</v>
      </c>
      <c r="C16" s="6">
        <v>1069000</v>
      </c>
      <c r="D16" s="6">
        <v>0</v>
      </c>
      <c r="E16" s="6">
        <v>0</v>
      </c>
      <c r="F16" s="6">
        <f t="shared" si="0"/>
        <v>1069000</v>
      </c>
    </row>
    <row r="17" spans="1:6" ht="24.75" customHeight="1">
      <c r="A17" s="18" t="s">
        <v>258</v>
      </c>
      <c r="B17" s="6">
        <f>SUM(B18)</f>
        <v>122822100</v>
      </c>
      <c r="C17" s="6">
        <f>SUM(C18)</f>
        <v>76216925</v>
      </c>
      <c r="D17" s="6">
        <f>SUM(D18)</f>
        <v>2028233</v>
      </c>
      <c r="E17" s="6">
        <f>SUM(E18)</f>
        <v>9840379</v>
      </c>
      <c r="F17" s="6">
        <f t="shared" si="0"/>
        <v>66376546</v>
      </c>
    </row>
    <row r="18" spans="1:6" ht="24.75" customHeight="1">
      <c r="A18" s="19" t="s">
        <v>259</v>
      </c>
      <c r="B18" s="6">
        <f>SUM(B19:B23)</f>
        <v>122822100</v>
      </c>
      <c r="C18" s="6">
        <f>SUM(C19:C23)</f>
        <v>76216925</v>
      </c>
      <c r="D18" s="6">
        <f>SUM(D19:D23)</f>
        <v>2028233</v>
      </c>
      <c r="E18" s="6">
        <f>SUM(E19:E23)</f>
        <v>9840379</v>
      </c>
      <c r="F18" s="6">
        <f t="shared" si="0"/>
        <v>66376546</v>
      </c>
    </row>
    <row r="19" spans="1:6" ht="24.75" customHeight="1">
      <c r="A19" s="16" t="s">
        <v>253</v>
      </c>
      <c r="B19" s="6">
        <v>8054000</v>
      </c>
      <c r="C19" s="6">
        <v>5744325</v>
      </c>
      <c r="D19" s="6">
        <v>544215</v>
      </c>
      <c r="E19" s="6">
        <v>4934650</v>
      </c>
      <c r="F19" s="6">
        <f t="shared" si="0"/>
        <v>809675</v>
      </c>
    </row>
    <row r="20" spans="1:6" ht="24.75" customHeight="1">
      <c r="A20" s="7" t="s">
        <v>254</v>
      </c>
      <c r="B20" s="6">
        <v>15946556</v>
      </c>
      <c r="C20" s="6">
        <v>9060056</v>
      </c>
      <c r="D20" s="6">
        <v>1311768</v>
      </c>
      <c r="E20" s="6">
        <v>4665235</v>
      </c>
      <c r="F20" s="6">
        <f t="shared" si="0"/>
        <v>4394821</v>
      </c>
    </row>
    <row r="21" spans="1:6" ht="24.75" customHeight="1">
      <c r="A21" s="16" t="s">
        <v>255</v>
      </c>
      <c r="B21" s="6">
        <v>19773544</v>
      </c>
      <c r="C21" s="6">
        <v>944544</v>
      </c>
      <c r="D21" s="6">
        <v>0</v>
      </c>
      <c r="E21" s="6">
        <v>49744</v>
      </c>
      <c r="F21" s="6">
        <f t="shared" si="0"/>
        <v>894800</v>
      </c>
    </row>
    <row r="22" spans="1:6" ht="24.75" customHeight="1">
      <c r="A22" s="17" t="s">
        <v>256</v>
      </c>
      <c r="B22" s="6">
        <v>78048000</v>
      </c>
      <c r="C22" s="6">
        <v>60370000</v>
      </c>
      <c r="D22" s="6">
        <v>74250</v>
      </c>
      <c r="E22" s="6">
        <v>92750</v>
      </c>
      <c r="F22" s="6">
        <f t="shared" si="0"/>
        <v>60277250</v>
      </c>
    </row>
    <row r="23" spans="1:6" ht="24.75" customHeight="1">
      <c r="A23" s="7" t="s">
        <v>260</v>
      </c>
      <c r="B23" s="6">
        <v>1000000</v>
      </c>
      <c r="C23" s="6">
        <v>98000</v>
      </c>
      <c r="D23" s="6">
        <v>98000</v>
      </c>
      <c r="E23" s="6">
        <v>98000</v>
      </c>
      <c r="F23" s="6">
        <f t="shared" si="0"/>
        <v>0</v>
      </c>
    </row>
    <row r="24" spans="1:6" ht="24.75" customHeight="1">
      <c r="A24" s="18" t="s">
        <v>261</v>
      </c>
      <c r="B24" s="6">
        <f>SUM(B25)</f>
        <v>20991000</v>
      </c>
      <c r="C24" s="6">
        <f>SUM(C25)</f>
        <v>10491000</v>
      </c>
      <c r="D24" s="6">
        <f>D25</f>
        <v>204874</v>
      </c>
      <c r="E24" s="6">
        <f>SUM(E25)</f>
        <v>1260179</v>
      </c>
      <c r="F24" s="6">
        <f t="shared" si="0"/>
        <v>9230821</v>
      </c>
    </row>
    <row r="25" spans="1:6" ht="24.75" customHeight="1">
      <c r="A25" s="16" t="s">
        <v>262</v>
      </c>
      <c r="B25" s="6">
        <f>B26+B27</f>
        <v>20991000</v>
      </c>
      <c r="C25" s="6">
        <f>SUM(C26+C27)</f>
        <v>10491000</v>
      </c>
      <c r="D25" s="6">
        <f>D26</f>
        <v>204874</v>
      </c>
      <c r="E25" s="6">
        <f>E26</f>
        <v>1260179</v>
      </c>
      <c r="F25" s="6">
        <f t="shared" si="0"/>
        <v>9230821</v>
      </c>
    </row>
    <row r="26" spans="1:6" ht="24.75" customHeight="1">
      <c r="A26" s="7" t="s">
        <v>254</v>
      </c>
      <c r="B26" s="6">
        <v>11991000</v>
      </c>
      <c r="C26" s="6">
        <v>5016000</v>
      </c>
      <c r="D26" s="6">
        <v>204874</v>
      </c>
      <c r="E26" s="6">
        <v>1260179</v>
      </c>
      <c r="F26" s="6">
        <v>3755821</v>
      </c>
    </row>
    <row r="27" spans="1:6" ht="24.75" customHeight="1">
      <c r="A27" s="16" t="s">
        <v>255</v>
      </c>
      <c r="B27" s="6">
        <v>9000000</v>
      </c>
      <c r="C27" s="6">
        <v>5475000</v>
      </c>
      <c r="D27" s="6">
        <v>0</v>
      </c>
      <c r="E27" s="6">
        <v>0</v>
      </c>
      <c r="F27" s="6">
        <f aca="true" t="shared" si="1" ref="F27:F41">SUM(C27-E27)</f>
        <v>5475000</v>
      </c>
    </row>
    <row r="28" spans="1:6" ht="24.75" customHeight="1">
      <c r="A28" s="18" t="s">
        <v>263</v>
      </c>
      <c r="B28" s="6">
        <f>B29</f>
        <v>408000</v>
      </c>
      <c r="C28" s="6"/>
      <c r="D28" s="6">
        <v>0</v>
      </c>
      <c r="E28" s="6">
        <v>0</v>
      </c>
      <c r="F28" s="6">
        <f t="shared" si="1"/>
        <v>0</v>
      </c>
    </row>
    <row r="29" spans="1:6" ht="24.75" customHeight="1">
      <c r="A29" s="7" t="s">
        <v>264</v>
      </c>
      <c r="B29" s="6">
        <f>B30</f>
        <v>408000</v>
      </c>
      <c r="C29" s="6">
        <v>0</v>
      </c>
      <c r="D29" s="6">
        <v>0</v>
      </c>
      <c r="E29" s="6">
        <v>0</v>
      </c>
      <c r="F29" s="6">
        <f t="shared" si="1"/>
        <v>0</v>
      </c>
    </row>
    <row r="30" spans="1:6" ht="24.75" customHeight="1">
      <c r="A30" s="7" t="s">
        <v>260</v>
      </c>
      <c r="B30" s="6">
        <v>408000</v>
      </c>
      <c r="C30" s="6">
        <v>0</v>
      </c>
      <c r="D30" s="6">
        <v>0</v>
      </c>
      <c r="E30" s="6">
        <v>0</v>
      </c>
      <c r="F30" s="6">
        <f t="shared" si="1"/>
        <v>0</v>
      </c>
    </row>
    <row r="31" spans="1:6" ht="24.75" customHeight="1">
      <c r="A31" s="18" t="s">
        <v>265</v>
      </c>
      <c r="B31" s="6">
        <f>SUM(B32)</f>
        <v>1870513000</v>
      </c>
      <c r="C31" s="6">
        <f>SUM(C32)</f>
        <v>480975400</v>
      </c>
      <c r="D31" s="6">
        <f>SUM(D32)</f>
        <v>161638355</v>
      </c>
      <c r="E31" s="6">
        <f>SUM(E32)</f>
        <v>170508638</v>
      </c>
      <c r="F31" s="6">
        <f t="shared" si="1"/>
        <v>310466762</v>
      </c>
    </row>
    <row r="32" spans="1:6" ht="24.75" customHeight="1">
      <c r="A32" s="20" t="s">
        <v>266</v>
      </c>
      <c r="B32" s="6">
        <f>SUM(B33:B36)</f>
        <v>1870513000</v>
      </c>
      <c r="C32" s="6">
        <f>SUM(C33:C36)</f>
        <v>480975400</v>
      </c>
      <c r="D32" s="6">
        <f>SUM(D33:D36)</f>
        <v>161638355</v>
      </c>
      <c r="E32" s="6">
        <f>SUM(E33:E36)</f>
        <v>170508638</v>
      </c>
      <c r="F32" s="6">
        <f t="shared" si="1"/>
        <v>310466762</v>
      </c>
    </row>
    <row r="33" spans="1:6" ht="24.75" customHeight="1">
      <c r="A33" s="16" t="s">
        <v>253</v>
      </c>
      <c r="B33" s="6">
        <v>2671000</v>
      </c>
      <c r="C33" s="6">
        <v>1856700</v>
      </c>
      <c r="D33" s="6">
        <v>158252</v>
      </c>
      <c r="E33" s="6">
        <v>1442924</v>
      </c>
      <c r="F33" s="6">
        <f t="shared" si="1"/>
        <v>413776</v>
      </c>
    </row>
    <row r="34" spans="1:6" ht="24.75" customHeight="1">
      <c r="A34" s="7" t="s">
        <v>254</v>
      </c>
      <c r="B34" s="6">
        <v>67857150</v>
      </c>
      <c r="C34" s="6">
        <v>32081850</v>
      </c>
      <c r="D34" s="6">
        <v>3116103</v>
      </c>
      <c r="E34" s="6">
        <v>10691714</v>
      </c>
      <c r="F34" s="6">
        <f t="shared" si="1"/>
        <v>21390136</v>
      </c>
    </row>
    <row r="35" spans="1:6" ht="24.75" customHeight="1">
      <c r="A35" s="16" t="s">
        <v>255</v>
      </c>
      <c r="B35" s="6">
        <v>366884850</v>
      </c>
      <c r="C35" s="6">
        <v>121994850</v>
      </c>
      <c r="D35" s="6">
        <v>6000</v>
      </c>
      <c r="E35" s="6">
        <v>16000</v>
      </c>
      <c r="F35" s="6">
        <f t="shared" si="1"/>
        <v>121978850</v>
      </c>
    </row>
    <row r="36" spans="1:6" ht="24.75" customHeight="1">
      <c r="A36" s="30" t="s">
        <v>256</v>
      </c>
      <c r="B36" s="11">
        <v>1433100000</v>
      </c>
      <c r="C36" s="11">
        <v>325042000</v>
      </c>
      <c r="D36" s="11">
        <v>158358000</v>
      </c>
      <c r="E36" s="11">
        <v>158358000</v>
      </c>
      <c r="F36" s="6">
        <f t="shared" si="1"/>
        <v>166684000</v>
      </c>
    </row>
    <row r="37" spans="1:6" ht="24.75" customHeight="1">
      <c r="A37" s="21" t="s">
        <v>267</v>
      </c>
      <c r="B37" s="11">
        <f>B7+B17+B24+B28+B31</f>
        <v>2250910100</v>
      </c>
      <c r="C37" s="11">
        <f>SUM(C7+C17+C24+C31)</f>
        <v>725361575</v>
      </c>
      <c r="D37" s="11">
        <f>SUM(D7+D17+D24+D31)</f>
        <v>176613346</v>
      </c>
      <c r="E37" s="11">
        <f>SUM(E7+E17+E24+E31)</f>
        <v>315832072</v>
      </c>
      <c r="F37" s="22">
        <f t="shared" si="1"/>
        <v>409529503</v>
      </c>
    </row>
    <row r="38" spans="1:6" ht="24.75" customHeight="1">
      <c r="A38" s="23" t="s">
        <v>268</v>
      </c>
      <c r="B38" s="6">
        <f aca="true" t="shared" si="2" ref="B38:E39">SUM(B39)</f>
        <v>14183219</v>
      </c>
      <c r="C38" s="6">
        <f t="shared" si="2"/>
        <v>14183219</v>
      </c>
      <c r="D38" s="6">
        <f t="shared" si="2"/>
        <v>2720692</v>
      </c>
      <c r="E38" s="6">
        <f t="shared" si="2"/>
        <v>14087834</v>
      </c>
      <c r="F38" s="6">
        <f t="shared" si="1"/>
        <v>95385</v>
      </c>
    </row>
    <row r="39" spans="1:6" ht="24.75" customHeight="1">
      <c r="A39" s="24" t="s">
        <v>269</v>
      </c>
      <c r="B39" s="6">
        <f t="shared" si="2"/>
        <v>14183219</v>
      </c>
      <c r="C39" s="6">
        <f t="shared" si="2"/>
        <v>14183219</v>
      </c>
      <c r="D39" s="6">
        <f t="shared" si="2"/>
        <v>2720692</v>
      </c>
      <c r="E39" s="6">
        <f t="shared" si="2"/>
        <v>14087834</v>
      </c>
      <c r="F39" s="6">
        <f t="shared" si="1"/>
        <v>95385</v>
      </c>
    </row>
    <row r="40" spans="1:6" ht="24.75" customHeight="1">
      <c r="A40" s="25" t="s">
        <v>270</v>
      </c>
      <c r="B40" s="6">
        <f>B41</f>
        <v>14183219</v>
      </c>
      <c r="C40" s="6">
        <f>SUM(C41)</f>
        <v>14183219</v>
      </c>
      <c r="D40" s="6">
        <f>SUM(D41)</f>
        <v>2720692</v>
      </c>
      <c r="E40" s="6">
        <f>SUM(E41)</f>
        <v>14087834</v>
      </c>
      <c r="F40" s="6">
        <f t="shared" si="1"/>
        <v>95385</v>
      </c>
    </row>
    <row r="41" spans="1:6" ht="24.75" customHeight="1">
      <c r="A41" s="16" t="s">
        <v>253</v>
      </c>
      <c r="B41" s="6">
        <v>14183219</v>
      </c>
      <c r="C41" s="6">
        <f>B41</f>
        <v>14183219</v>
      </c>
      <c r="D41" s="6">
        <v>2720692</v>
      </c>
      <c r="E41" s="6">
        <v>14087834</v>
      </c>
      <c r="F41" s="6">
        <f t="shared" si="1"/>
        <v>95385</v>
      </c>
    </row>
    <row r="42" spans="1:6" ht="24.75" customHeight="1">
      <c r="A42" s="23" t="s">
        <v>271</v>
      </c>
      <c r="B42" s="6">
        <f>B43+B47</f>
        <v>2312870</v>
      </c>
      <c r="C42" s="6">
        <f>C43+C47</f>
        <v>2312870</v>
      </c>
      <c r="D42" s="6">
        <f>D43+D47</f>
        <v>104500</v>
      </c>
      <c r="E42" s="6">
        <f>E43+E47</f>
        <v>2312870</v>
      </c>
      <c r="F42" s="6">
        <f>F43+F47</f>
        <v>0</v>
      </c>
    </row>
    <row r="43" spans="1:6" ht="24.75" customHeight="1">
      <c r="A43" s="31" t="s">
        <v>272</v>
      </c>
      <c r="B43" s="6">
        <f>B44</f>
        <v>2312870</v>
      </c>
      <c r="C43" s="6">
        <f>SUM(C44)</f>
        <v>2312870</v>
      </c>
      <c r="D43" s="6">
        <f>SUM(D44)</f>
        <v>104500</v>
      </c>
      <c r="E43" s="6">
        <f>SUM(E44)</f>
        <v>2312870</v>
      </c>
      <c r="F43" s="6">
        <f>SUM(F44)</f>
        <v>0</v>
      </c>
    </row>
    <row r="44" spans="1:6" ht="24.75" customHeight="1">
      <c r="A44" s="16" t="s">
        <v>273</v>
      </c>
      <c r="B44" s="6">
        <f>B45+B46</f>
        <v>2312870</v>
      </c>
      <c r="C44" s="6">
        <f>C45+C46</f>
        <v>2312870</v>
      </c>
      <c r="D44" s="6">
        <f>D45+D46</f>
        <v>104500</v>
      </c>
      <c r="E44" s="6">
        <f>E45+E46</f>
        <v>2312870</v>
      </c>
      <c r="F44" s="6">
        <f>F45+F46</f>
        <v>0</v>
      </c>
    </row>
    <row r="45" spans="1:6" ht="24.75" customHeight="1">
      <c r="A45" s="16" t="s">
        <v>253</v>
      </c>
      <c r="B45" s="6">
        <v>2214870</v>
      </c>
      <c r="C45" s="6">
        <f>B45</f>
        <v>2214870</v>
      </c>
      <c r="D45" s="6">
        <v>104500</v>
      </c>
      <c r="E45" s="6">
        <f>C45</f>
        <v>2214870</v>
      </c>
      <c r="F45" s="6">
        <f>SUM(C45-E45)</f>
        <v>0</v>
      </c>
    </row>
    <row r="46" spans="1:6" ht="24.75" customHeight="1">
      <c r="A46" s="17" t="s">
        <v>256</v>
      </c>
      <c r="B46" s="6">
        <v>98000</v>
      </c>
      <c r="C46" s="6">
        <f>B46</f>
        <v>98000</v>
      </c>
      <c r="D46" s="6">
        <v>0</v>
      </c>
      <c r="E46" s="6">
        <v>98000</v>
      </c>
      <c r="F46" s="6">
        <f>SUM(C46-E46)</f>
        <v>0</v>
      </c>
    </row>
    <row r="47" spans="1:6" ht="24.75" customHeight="1">
      <c r="A47" s="18" t="s">
        <v>274</v>
      </c>
      <c r="B47" s="6">
        <f aca="true" t="shared" si="3" ref="B47:E48">B48</f>
        <v>0</v>
      </c>
      <c r="C47" s="6">
        <f t="shared" si="3"/>
        <v>0</v>
      </c>
      <c r="D47" s="6">
        <f t="shared" si="3"/>
        <v>0</v>
      </c>
      <c r="E47" s="6">
        <f t="shared" si="3"/>
        <v>0</v>
      </c>
      <c r="F47" s="6">
        <f>SUM(F48)</f>
        <v>0</v>
      </c>
    </row>
    <row r="48" spans="1:6" ht="24.75" customHeight="1">
      <c r="A48" s="26" t="s">
        <v>274</v>
      </c>
      <c r="B48" s="6">
        <f t="shared" si="3"/>
        <v>0</v>
      </c>
      <c r="C48" s="6">
        <f t="shared" si="3"/>
        <v>0</v>
      </c>
      <c r="D48" s="6">
        <f t="shared" si="3"/>
        <v>0</v>
      </c>
      <c r="E48" s="6">
        <f t="shared" si="3"/>
        <v>0</v>
      </c>
      <c r="F48" s="6">
        <f>SUM(F49)</f>
        <v>0</v>
      </c>
    </row>
    <row r="49" spans="1:6" ht="24.75" customHeight="1">
      <c r="A49" s="27" t="s">
        <v>275</v>
      </c>
      <c r="B49" s="6">
        <v>0</v>
      </c>
      <c r="C49" s="6">
        <f>B49</f>
        <v>0</v>
      </c>
      <c r="D49" s="6">
        <v>0</v>
      </c>
      <c r="E49" s="6">
        <v>0</v>
      </c>
      <c r="F49" s="6">
        <f>C49-E49</f>
        <v>0</v>
      </c>
    </row>
    <row r="50" spans="1:6" ht="16.5">
      <c r="A50" s="28" t="s">
        <v>276</v>
      </c>
      <c r="B50" s="22">
        <f>SUM(B38+B42)</f>
        <v>16496089</v>
      </c>
      <c r="C50" s="22">
        <f>SUM(C38+C42)</f>
        <v>16496089</v>
      </c>
      <c r="D50" s="22">
        <f>SUM(D38+D42)</f>
        <v>2825192</v>
      </c>
      <c r="E50" s="22">
        <f>SUM(E38+E42)</f>
        <v>16400704</v>
      </c>
      <c r="F50" s="22">
        <f>SUM(F38+F42)</f>
        <v>95385</v>
      </c>
    </row>
    <row r="51" spans="1:6" ht="16.5">
      <c r="A51" s="29" t="s">
        <v>277</v>
      </c>
      <c r="B51" s="11">
        <f>SUM(B37+B50)</f>
        <v>2267406189</v>
      </c>
      <c r="C51" s="11">
        <f>SUM(C37+C50)</f>
        <v>741857664</v>
      </c>
      <c r="D51" s="11">
        <f>SUM(D37+D50)</f>
        <v>179438538</v>
      </c>
      <c r="E51" s="11">
        <f>SUM(E37+E50)</f>
        <v>332232776</v>
      </c>
      <c r="F51" s="11">
        <f>SUM(F37+F50)</f>
        <v>409624888</v>
      </c>
    </row>
  </sheetData>
  <mergeCells count="7">
    <mergeCell ref="A1:F1"/>
    <mergeCell ref="A2:F2"/>
    <mergeCell ref="A3:F3"/>
    <mergeCell ref="A4:A5"/>
    <mergeCell ref="B4:B5"/>
    <mergeCell ref="D4:E4"/>
    <mergeCell ref="F4:F5"/>
  </mergeCells>
  <printOptions/>
  <pageMargins left="0.75" right="0.75" top="1" bottom="1" header="0.5" footer="0.5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G194"/>
  <sheetViews>
    <sheetView workbookViewId="0" topLeftCell="A1">
      <selection activeCell="A1" sqref="A1:G1"/>
    </sheetView>
  </sheetViews>
  <sheetFormatPr defaultColWidth="9.00390625" defaultRowHeight="16.5"/>
  <cols>
    <col min="1" max="1" width="27.375" style="1" customWidth="1"/>
    <col min="2" max="2" width="17.50390625" style="1" customWidth="1"/>
    <col min="3" max="3" width="16.25390625" style="1" customWidth="1"/>
    <col min="4" max="4" width="15.25390625" style="1" customWidth="1"/>
    <col min="5" max="5" width="16.125" style="1" customWidth="1"/>
    <col min="6" max="6" width="18.75390625" style="1" customWidth="1"/>
    <col min="7" max="7" width="17.875" style="1" customWidth="1"/>
    <col min="8" max="16384" width="9.00390625" style="1" customWidth="1"/>
  </cols>
  <sheetData>
    <row r="1" spans="1:7" ht="25.5">
      <c r="A1" s="32" t="s">
        <v>213</v>
      </c>
      <c r="B1" s="33"/>
      <c r="C1" s="33"/>
      <c r="D1" s="33"/>
      <c r="E1" s="33"/>
      <c r="F1" s="33"/>
      <c r="G1" s="33"/>
    </row>
    <row r="2" spans="1:7" ht="27.75">
      <c r="A2" s="34" t="s">
        <v>214</v>
      </c>
      <c r="B2" s="35"/>
      <c r="C2" s="35"/>
      <c r="D2" s="35"/>
      <c r="E2" s="35"/>
      <c r="F2" s="35"/>
      <c r="G2" s="35"/>
    </row>
    <row r="3" spans="1:7" ht="16.5">
      <c r="A3" s="36" t="s">
        <v>284</v>
      </c>
      <c r="B3" s="37"/>
      <c r="C3" s="37"/>
      <c r="D3" s="37"/>
      <c r="E3" s="37"/>
      <c r="F3" s="37"/>
      <c r="G3" s="37"/>
    </row>
    <row r="4" spans="1:7" ht="18.75" customHeight="1">
      <c r="A4" s="38" t="s">
        <v>215</v>
      </c>
      <c r="B4" s="38" t="s">
        <v>216</v>
      </c>
      <c r="C4" s="2" t="s">
        <v>217</v>
      </c>
      <c r="D4" s="40" t="s">
        <v>218</v>
      </c>
      <c r="E4" s="41"/>
      <c r="F4" s="38" t="s">
        <v>219</v>
      </c>
      <c r="G4" s="38" t="s">
        <v>220</v>
      </c>
    </row>
    <row r="5" spans="1:7" ht="16.5">
      <c r="A5" s="39"/>
      <c r="B5" s="39"/>
      <c r="C5" s="3" t="s">
        <v>221</v>
      </c>
      <c r="D5" s="3" t="s">
        <v>222</v>
      </c>
      <c r="E5" s="4" t="s">
        <v>223</v>
      </c>
      <c r="F5" s="39"/>
      <c r="G5" s="39"/>
    </row>
    <row r="6" spans="1:7" ht="24.75" customHeight="1">
      <c r="A6" s="5" t="s">
        <v>224</v>
      </c>
      <c r="B6" s="6">
        <f aca="true" t="shared" si="0" ref="B6:G6">SUM(B7)</f>
        <v>9500000</v>
      </c>
      <c r="C6" s="6">
        <f t="shared" si="0"/>
        <v>6146000</v>
      </c>
      <c r="D6" s="6">
        <f t="shared" si="0"/>
        <v>4298886</v>
      </c>
      <c r="E6" s="6">
        <f t="shared" si="0"/>
        <v>11401912</v>
      </c>
      <c r="F6" s="6">
        <f t="shared" si="0"/>
        <v>-5255912</v>
      </c>
      <c r="G6" s="6">
        <f t="shared" si="0"/>
        <v>11401912</v>
      </c>
    </row>
    <row r="7" spans="1:7" ht="24.75" customHeight="1">
      <c r="A7" s="7" t="s">
        <v>225</v>
      </c>
      <c r="B7" s="6">
        <f>SUM(B8:B10)</f>
        <v>9500000</v>
      </c>
      <c r="C7" s="6">
        <v>6146000</v>
      </c>
      <c r="D7" s="6">
        <f>D8+D9+D10</f>
        <v>4298886</v>
      </c>
      <c r="E7" s="6">
        <f>E8+E9+E10</f>
        <v>11401912</v>
      </c>
      <c r="F7" s="6">
        <f>C7-E7</f>
        <v>-5255912</v>
      </c>
      <c r="G7" s="6">
        <f>SUM(G8:G10)</f>
        <v>11401912</v>
      </c>
    </row>
    <row r="8" spans="1:7" ht="24.75" customHeight="1">
      <c r="A8" s="7" t="s">
        <v>226</v>
      </c>
      <c r="B8" s="6">
        <v>7000000</v>
      </c>
      <c r="C8" s="6">
        <v>4666000</v>
      </c>
      <c r="D8" s="6">
        <v>3790184</v>
      </c>
      <c r="E8" s="6">
        <v>10149381</v>
      </c>
      <c r="F8" s="6">
        <f>C8-E8</f>
        <v>-5483381</v>
      </c>
      <c r="G8" s="6">
        <f>E8</f>
        <v>10149381</v>
      </c>
    </row>
    <row r="9" spans="1:7" ht="24.75" customHeight="1">
      <c r="A9" s="8" t="s">
        <v>227</v>
      </c>
      <c r="B9" s="6">
        <v>2500000</v>
      </c>
      <c r="C9" s="6">
        <v>1480000</v>
      </c>
      <c r="D9" s="6">
        <v>400000</v>
      </c>
      <c r="E9" s="6">
        <v>949000</v>
      </c>
      <c r="F9" s="6">
        <f>C9-E9</f>
        <v>531000</v>
      </c>
      <c r="G9" s="6">
        <f>E9</f>
        <v>949000</v>
      </c>
    </row>
    <row r="10" spans="1:7" ht="24.75" customHeight="1">
      <c r="A10" s="7" t="s">
        <v>228</v>
      </c>
      <c r="B10" s="6">
        <v>0</v>
      </c>
      <c r="C10" s="6">
        <v>0</v>
      </c>
      <c r="D10" s="6">
        <v>108702</v>
      </c>
      <c r="E10" s="6">
        <v>303531</v>
      </c>
      <c r="F10" s="6">
        <f>C10-E10</f>
        <v>-303531</v>
      </c>
      <c r="G10" s="6">
        <f>E10</f>
        <v>303531</v>
      </c>
    </row>
    <row r="11" spans="1:7" ht="24.75" customHeight="1">
      <c r="A11" s="9" t="s">
        <v>229</v>
      </c>
      <c r="B11" s="6">
        <f aca="true" t="shared" si="1" ref="B11:G11">SUM(B12+B16)</f>
        <v>282563000</v>
      </c>
      <c r="C11" s="6">
        <f t="shared" si="1"/>
        <v>219793263</v>
      </c>
      <c r="D11" s="6">
        <f t="shared" si="1"/>
        <v>8521298</v>
      </c>
      <c r="E11" s="6">
        <f t="shared" si="1"/>
        <v>259572944</v>
      </c>
      <c r="F11" s="6">
        <f t="shared" si="1"/>
        <v>-39779681</v>
      </c>
      <c r="G11" s="6">
        <f t="shared" si="1"/>
        <v>259572944</v>
      </c>
    </row>
    <row r="12" spans="1:7" ht="24.75" customHeight="1">
      <c r="A12" s="7" t="s">
        <v>230</v>
      </c>
      <c r="B12" s="6">
        <f>SUM(B13:B15)</f>
        <v>167013000</v>
      </c>
      <c r="C12" s="6">
        <f>SUM(C13:C15)</f>
        <v>105050263</v>
      </c>
      <c r="D12" s="6">
        <f>SUM(D13:D15)</f>
        <v>6938553</v>
      </c>
      <c r="E12" s="6">
        <f>SUM(E13:E15)</f>
        <v>144644762</v>
      </c>
      <c r="F12" s="6">
        <f aca="true" t="shared" si="2" ref="F12:F27">SUM(C12-E12)</f>
        <v>-39594499</v>
      </c>
      <c r="G12" s="6">
        <f aca="true" t="shared" si="3" ref="G12:G18">E12</f>
        <v>144644762</v>
      </c>
    </row>
    <row r="13" spans="1:7" ht="24.75" customHeight="1">
      <c r="A13" s="8" t="s">
        <v>231</v>
      </c>
      <c r="B13" s="6">
        <v>27000000</v>
      </c>
      <c r="C13" s="6">
        <v>18000000</v>
      </c>
      <c r="D13" s="6">
        <v>3478442</v>
      </c>
      <c r="E13" s="6">
        <v>22717682</v>
      </c>
      <c r="F13" s="6">
        <f t="shared" si="2"/>
        <v>-4717682</v>
      </c>
      <c r="G13" s="6">
        <f t="shared" si="3"/>
        <v>22717682</v>
      </c>
    </row>
    <row r="14" spans="1:7" ht="24.75" customHeight="1">
      <c r="A14" s="8" t="s">
        <v>232</v>
      </c>
      <c r="B14" s="6">
        <v>50607000</v>
      </c>
      <c r="C14" s="6">
        <v>27000000</v>
      </c>
      <c r="D14" s="6">
        <v>3453811</v>
      </c>
      <c r="E14" s="6">
        <v>34514254</v>
      </c>
      <c r="F14" s="6">
        <f t="shared" si="2"/>
        <v>-7514254</v>
      </c>
      <c r="G14" s="6">
        <f t="shared" si="3"/>
        <v>34514254</v>
      </c>
    </row>
    <row r="15" spans="1:7" ht="24.75" customHeight="1">
      <c r="A15" s="8" t="s">
        <v>233</v>
      </c>
      <c r="B15" s="6">
        <v>89406000</v>
      </c>
      <c r="C15" s="6">
        <v>60050263</v>
      </c>
      <c r="D15" s="6">
        <v>6300</v>
      </c>
      <c r="E15" s="6">
        <v>87412826</v>
      </c>
      <c r="F15" s="6">
        <f t="shared" si="2"/>
        <v>-27362563</v>
      </c>
      <c r="G15" s="6">
        <f t="shared" si="3"/>
        <v>87412826</v>
      </c>
    </row>
    <row r="16" spans="1:7" ht="24.75" customHeight="1">
      <c r="A16" s="8" t="s">
        <v>234</v>
      </c>
      <c r="B16" s="6">
        <f>B17+B18</f>
        <v>115550000</v>
      </c>
      <c r="C16" s="6">
        <f>C17+C18</f>
        <v>114743000</v>
      </c>
      <c r="D16" s="6">
        <f>D17+D18</f>
        <v>1582745</v>
      </c>
      <c r="E16" s="6">
        <f>E17+E18</f>
        <v>114928182</v>
      </c>
      <c r="F16" s="6">
        <f t="shared" si="2"/>
        <v>-185182</v>
      </c>
      <c r="G16" s="6">
        <f t="shared" si="3"/>
        <v>114928182</v>
      </c>
    </row>
    <row r="17" spans="1:7" ht="24.75" customHeight="1">
      <c r="A17" s="8" t="s">
        <v>235</v>
      </c>
      <c r="B17" s="6">
        <v>18500000</v>
      </c>
      <c r="C17" s="6">
        <v>17693000</v>
      </c>
      <c r="D17" s="6">
        <v>1582745</v>
      </c>
      <c r="E17" s="6">
        <v>18581161</v>
      </c>
      <c r="F17" s="6">
        <f t="shared" si="2"/>
        <v>-888161</v>
      </c>
      <c r="G17" s="6">
        <f t="shared" si="3"/>
        <v>18581161</v>
      </c>
    </row>
    <row r="18" spans="1:7" ht="24.75" customHeight="1">
      <c r="A18" s="8" t="s">
        <v>236</v>
      </c>
      <c r="B18" s="6">
        <v>97050000</v>
      </c>
      <c r="C18" s="6">
        <v>97050000</v>
      </c>
      <c r="D18" s="6">
        <v>0</v>
      </c>
      <c r="E18" s="6">
        <v>96347021</v>
      </c>
      <c r="F18" s="6">
        <f t="shared" si="2"/>
        <v>702979</v>
      </c>
      <c r="G18" s="6">
        <f t="shared" si="3"/>
        <v>96347021</v>
      </c>
    </row>
    <row r="19" spans="1:7" ht="24.75" customHeight="1">
      <c r="A19" s="9" t="s">
        <v>237</v>
      </c>
      <c r="B19" s="6">
        <f>SUM(B20)</f>
        <v>0</v>
      </c>
      <c r="C19" s="6">
        <f aca="true" t="shared" si="4" ref="C19:E20">C20</f>
        <v>0</v>
      </c>
      <c r="D19" s="6">
        <f t="shared" si="4"/>
        <v>0</v>
      </c>
      <c r="E19" s="6">
        <f t="shared" si="4"/>
        <v>0</v>
      </c>
      <c r="F19" s="6">
        <f t="shared" si="2"/>
        <v>0</v>
      </c>
      <c r="G19" s="6">
        <f>G20</f>
        <v>0</v>
      </c>
    </row>
    <row r="20" spans="1:7" ht="24.75" customHeight="1">
      <c r="A20" s="7" t="s">
        <v>238</v>
      </c>
      <c r="B20" s="6">
        <f>B21</f>
        <v>0</v>
      </c>
      <c r="C20" s="6">
        <f t="shared" si="4"/>
        <v>0</v>
      </c>
      <c r="D20" s="6">
        <f t="shared" si="4"/>
        <v>0</v>
      </c>
      <c r="E20" s="6">
        <f t="shared" si="4"/>
        <v>0</v>
      </c>
      <c r="F20" s="6">
        <f t="shared" si="2"/>
        <v>0</v>
      </c>
      <c r="G20" s="6">
        <f>G21</f>
        <v>0</v>
      </c>
    </row>
    <row r="21" spans="1:7" ht="24.75" customHeight="1">
      <c r="A21" s="7" t="s">
        <v>239</v>
      </c>
      <c r="B21" s="6">
        <v>0</v>
      </c>
      <c r="C21" s="6">
        <v>0</v>
      </c>
      <c r="D21" s="6">
        <v>0</v>
      </c>
      <c r="E21" s="6">
        <v>0</v>
      </c>
      <c r="F21" s="6">
        <f t="shared" si="2"/>
        <v>0</v>
      </c>
      <c r="G21" s="6">
        <f>E21</f>
        <v>0</v>
      </c>
    </row>
    <row r="22" spans="1:7" ht="24.75" customHeight="1">
      <c r="A22" s="9" t="s">
        <v>240</v>
      </c>
      <c r="B22" s="6">
        <f aca="true" t="shared" si="5" ref="B22:E23">B23</f>
        <v>3420000</v>
      </c>
      <c r="C22" s="6">
        <f t="shared" si="5"/>
        <v>3420000</v>
      </c>
      <c r="D22" s="6">
        <f t="shared" si="5"/>
        <v>0</v>
      </c>
      <c r="E22" s="6">
        <f t="shared" si="5"/>
        <v>3310000</v>
      </c>
      <c r="F22" s="6">
        <f t="shared" si="2"/>
        <v>110000</v>
      </c>
      <c r="G22" s="6">
        <f>G23</f>
        <v>3310000</v>
      </c>
    </row>
    <row r="23" spans="1:7" ht="24.75" customHeight="1">
      <c r="A23" s="7" t="s">
        <v>241</v>
      </c>
      <c r="B23" s="6">
        <f t="shared" si="5"/>
        <v>3420000</v>
      </c>
      <c r="C23" s="6">
        <f t="shared" si="5"/>
        <v>3420000</v>
      </c>
      <c r="D23" s="6">
        <f t="shared" si="5"/>
        <v>0</v>
      </c>
      <c r="E23" s="6">
        <f t="shared" si="5"/>
        <v>3310000</v>
      </c>
      <c r="F23" s="6">
        <f t="shared" si="2"/>
        <v>110000</v>
      </c>
      <c r="G23" s="6">
        <f>G24</f>
        <v>3310000</v>
      </c>
    </row>
    <row r="24" spans="1:7" ht="24.75" customHeight="1">
      <c r="A24" s="7" t="s">
        <v>242</v>
      </c>
      <c r="B24" s="6">
        <v>3420000</v>
      </c>
      <c r="C24" s="6">
        <v>3420000</v>
      </c>
      <c r="D24" s="6">
        <v>0</v>
      </c>
      <c r="E24" s="6">
        <v>3310000</v>
      </c>
      <c r="F24" s="6">
        <f t="shared" si="2"/>
        <v>110000</v>
      </c>
      <c r="G24" s="6">
        <f>E24</f>
        <v>3310000</v>
      </c>
    </row>
    <row r="25" spans="1:7" ht="24.75" customHeight="1">
      <c r="A25" s="9" t="s">
        <v>243</v>
      </c>
      <c r="B25" s="6">
        <f>SUM(B26)</f>
        <v>9288000</v>
      </c>
      <c r="C25" s="6">
        <f>SUM(C26)</f>
        <v>7518000</v>
      </c>
      <c r="D25" s="6">
        <f>SUM(D26)</f>
        <v>2274241</v>
      </c>
      <c r="E25" s="6">
        <f>SUM(E26)</f>
        <v>12660589</v>
      </c>
      <c r="F25" s="6">
        <f t="shared" si="2"/>
        <v>-5142589</v>
      </c>
      <c r="G25" s="6">
        <f>SUM(G26)</f>
        <v>12660589</v>
      </c>
    </row>
    <row r="26" spans="1:7" ht="24.75" customHeight="1">
      <c r="A26" s="7" t="s">
        <v>244</v>
      </c>
      <c r="B26" s="6">
        <f>SUM(B27)</f>
        <v>9288000</v>
      </c>
      <c r="C26" s="6">
        <f>SUM(C27)</f>
        <v>7518000</v>
      </c>
      <c r="D26" s="6">
        <f>D27</f>
        <v>2274241</v>
      </c>
      <c r="E26" s="6">
        <f>SUM(E27)</f>
        <v>12660589</v>
      </c>
      <c r="F26" s="6">
        <f t="shared" si="2"/>
        <v>-5142589</v>
      </c>
      <c r="G26" s="6">
        <f>SUM(G27:G27)</f>
        <v>12660589</v>
      </c>
    </row>
    <row r="27" spans="1:7" ht="24.75" customHeight="1">
      <c r="A27" s="10" t="s">
        <v>245</v>
      </c>
      <c r="B27" s="11">
        <v>9288000</v>
      </c>
      <c r="C27" s="11">
        <v>7518000</v>
      </c>
      <c r="D27" s="11">
        <v>2274241</v>
      </c>
      <c r="E27" s="11">
        <v>12660589</v>
      </c>
      <c r="F27" s="11">
        <f t="shared" si="2"/>
        <v>-5142589</v>
      </c>
      <c r="G27" s="11">
        <f>E27</f>
        <v>12660589</v>
      </c>
    </row>
    <row r="28" spans="1:7" ht="24.75" customHeight="1">
      <c r="A28" s="12" t="s">
        <v>246</v>
      </c>
      <c r="B28" s="11">
        <f aca="true" t="shared" si="6" ref="B28:G28">SUM(B6+B11+B19++B22+B25)</f>
        <v>304771000</v>
      </c>
      <c r="C28" s="11">
        <f t="shared" si="6"/>
        <v>236877263</v>
      </c>
      <c r="D28" s="11">
        <f t="shared" si="6"/>
        <v>15094425</v>
      </c>
      <c r="E28" s="11">
        <f t="shared" si="6"/>
        <v>286945445</v>
      </c>
      <c r="F28" s="11">
        <f t="shared" si="6"/>
        <v>-50068182</v>
      </c>
      <c r="G28" s="11">
        <f t="shared" si="6"/>
        <v>286945445</v>
      </c>
    </row>
    <row r="29" ht="15.75">
      <c r="A29" s="13"/>
    </row>
    <row r="30" ht="15.75">
      <c r="A30" s="13"/>
    </row>
    <row r="31" ht="15.75">
      <c r="A31" s="13"/>
    </row>
    <row r="32" ht="15.75">
      <c r="A32" s="13"/>
    </row>
    <row r="33" ht="15.75">
      <c r="A33" s="13"/>
    </row>
    <row r="34" ht="15.75">
      <c r="A34" s="13"/>
    </row>
    <row r="35" ht="15.75">
      <c r="A35" s="13"/>
    </row>
    <row r="36" ht="15.75">
      <c r="A36" s="13"/>
    </row>
    <row r="37" ht="15.75">
      <c r="A37" s="13"/>
    </row>
    <row r="38" ht="15.75">
      <c r="A38" s="13"/>
    </row>
    <row r="39" ht="15.75">
      <c r="A39" s="13"/>
    </row>
    <row r="40" ht="15.75">
      <c r="A40" s="13"/>
    </row>
    <row r="41" ht="15.75">
      <c r="A41" s="13"/>
    </row>
    <row r="42" ht="15.75">
      <c r="A42" s="13"/>
    </row>
    <row r="43" ht="15.75">
      <c r="A43" s="13"/>
    </row>
    <row r="44" ht="15.75">
      <c r="A44" s="13"/>
    </row>
    <row r="45" ht="15.75">
      <c r="A45" s="13"/>
    </row>
    <row r="46" ht="15.75">
      <c r="A46" s="13"/>
    </row>
    <row r="47" ht="15.75">
      <c r="A47" s="13"/>
    </row>
    <row r="48" ht="15.75">
      <c r="A48" s="13"/>
    </row>
    <row r="49" ht="15.75">
      <c r="A49" s="13"/>
    </row>
    <row r="50" ht="15.75">
      <c r="A50" s="13"/>
    </row>
    <row r="51" ht="15.75">
      <c r="A51" s="13"/>
    </row>
    <row r="52" ht="15.75">
      <c r="A52" s="13"/>
    </row>
    <row r="53" ht="15.75">
      <c r="A53" s="13"/>
    </row>
    <row r="54" ht="15.75">
      <c r="A54" s="13"/>
    </row>
    <row r="55" ht="15.75">
      <c r="A55" s="13"/>
    </row>
    <row r="56" ht="15.75">
      <c r="A56" s="13"/>
    </row>
    <row r="57" ht="15.75">
      <c r="A57" s="13"/>
    </row>
    <row r="58" ht="15.75">
      <c r="A58" s="13"/>
    </row>
    <row r="59" ht="15.75">
      <c r="A59" s="13"/>
    </row>
    <row r="60" ht="15.75">
      <c r="A60" s="13"/>
    </row>
    <row r="61" ht="15.75">
      <c r="A61" s="13"/>
    </row>
    <row r="62" ht="15.75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3" ht="15.75">
      <c r="A83" s="13"/>
    </row>
    <row r="84" ht="15.75">
      <c r="A84" s="13"/>
    </row>
    <row r="85" ht="15.75">
      <c r="A85" s="13"/>
    </row>
    <row r="86" ht="15.75">
      <c r="A86" s="13"/>
    </row>
    <row r="87" ht="15.75">
      <c r="A87" s="13"/>
    </row>
    <row r="88" ht="15.75">
      <c r="A88" s="13"/>
    </row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99" ht="15.75">
      <c r="A99" s="13"/>
    </row>
    <row r="100" ht="15.75">
      <c r="A100" s="13"/>
    </row>
    <row r="101" ht="15.75">
      <c r="A101" s="13"/>
    </row>
    <row r="102" ht="15.75">
      <c r="A102" s="13"/>
    </row>
    <row r="103" ht="15.75">
      <c r="A103" s="13"/>
    </row>
    <row r="104" ht="15.75">
      <c r="A104" s="13"/>
    </row>
    <row r="105" ht="15.75">
      <c r="A105" s="13"/>
    </row>
    <row r="106" ht="15.75">
      <c r="A106" s="13"/>
    </row>
    <row r="107" ht="15.75">
      <c r="A107" s="13"/>
    </row>
    <row r="108" ht="15.75">
      <c r="A108" s="13"/>
    </row>
    <row r="109" ht="15.75">
      <c r="A109" s="13"/>
    </row>
    <row r="110" ht="15.75">
      <c r="A110" s="13"/>
    </row>
    <row r="111" ht="15.75">
      <c r="A111" s="13"/>
    </row>
    <row r="112" ht="15.75">
      <c r="A112" s="13"/>
    </row>
    <row r="113" ht="15.75">
      <c r="A113" s="13"/>
    </row>
    <row r="114" ht="15.75">
      <c r="A114" s="13"/>
    </row>
    <row r="115" ht="15.75">
      <c r="A115" s="13"/>
    </row>
    <row r="116" ht="15.75">
      <c r="A116" s="13"/>
    </row>
    <row r="117" ht="15.75">
      <c r="A117" s="13"/>
    </row>
    <row r="118" ht="15.75">
      <c r="A118" s="13"/>
    </row>
    <row r="119" ht="15.75">
      <c r="A119" s="13"/>
    </row>
    <row r="120" ht="15.75">
      <c r="A120" s="13"/>
    </row>
    <row r="121" ht="15.75">
      <c r="A121" s="13"/>
    </row>
    <row r="122" ht="15.75">
      <c r="A122" s="13"/>
    </row>
    <row r="123" ht="15.75">
      <c r="A123" s="13"/>
    </row>
    <row r="124" ht="15.75">
      <c r="A124" s="13"/>
    </row>
    <row r="125" ht="15.75">
      <c r="A125" s="13"/>
    </row>
    <row r="126" ht="15.75">
      <c r="A126" s="13"/>
    </row>
    <row r="127" ht="15.75">
      <c r="A127" s="13"/>
    </row>
    <row r="128" ht="15.75">
      <c r="A128" s="13"/>
    </row>
    <row r="129" ht="15.75">
      <c r="A129" s="13"/>
    </row>
    <row r="130" ht="15.75">
      <c r="A130" s="13"/>
    </row>
    <row r="131" ht="15.75">
      <c r="A131" s="13"/>
    </row>
    <row r="132" ht="15.75">
      <c r="A132" s="13"/>
    </row>
    <row r="133" ht="15.75">
      <c r="A133" s="13"/>
    </row>
    <row r="134" ht="15.75">
      <c r="A134" s="13"/>
    </row>
    <row r="135" ht="15.75">
      <c r="A135" s="13"/>
    </row>
    <row r="136" ht="15.75">
      <c r="A136" s="13"/>
    </row>
    <row r="137" ht="15.75">
      <c r="A137" s="13"/>
    </row>
    <row r="138" ht="15.75">
      <c r="A138" s="13"/>
    </row>
    <row r="139" ht="15.75">
      <c r="A139" s="13"/>
    </row>
    <row r="140" ht="15.75">
      <c r="A140" s="13"/>
    </row>
    <row r="141" ht="15.75">
      <c r="A141" s="13"/>
    </row>
    <row r="142" ht="15.75">
      <c r="A142" s="13"/>
    </row>
    <row r="143" ht="15.75">
      <c r="A143" s="13"/>
    </row>
    <row r="144" ht="15.75">
      <c r="A144" s="13"/>
    </row>
    <row r="145" ht="15.75">
      <c r="A145" s="13"/>
    </row>
    <row r="146" ht="15.75">
      <c r="A146" s="13"/>
    </row>
    <row r="147" ht="15.75">
      <c r="A147" s="13"/>
    </row>
    <row r="148" ht="15.75">
      <c r="A148" s="13"/>
    </row>
    <row r="149" ht="15.75">
      <c r="A149" s="13"/>
    </row>
    <row r="150" ht="15.75">
      <c r="A150" s="13"/>
    </row>
    <row r="151" ht="15.75">
      <c r="A151" s="13"/>
    </row>
    <row r="152" ht="15.75">
      <c r="A152" s="13"/>
    </row>
    <row r="153" ht="15.75">
      <c r="A153" s="13"/>
    </row>
    <row r="154" ht="15.75">
      <c r="A154" s="13"/>
    </row>
    <row r="155" ht="15.75">
      <c r="A155" s="13"/>
    </row>
    <row r="156" ht="15.75">
      <c r="A156" s="13"/>
    </row>
    <row r="157" ht="15.75">
      <c r="A157" s="13"/>
    </row>
    <row r="158" ht="15.75">
      <c r="A158" s="13"/>
    </row>
    <row r="159" ht="15.75">
      <c r="A159" s="13"/>
    </row>
    <row r="160" ht="15.75">
      <c r="A160" s="13"/>
    </row>
    <row r="161" ht="15.75">
      <c r="A161" s="13"/>
    </row>
    <row r="162" ht="15.75">
      <c r="A162" s="13"/>
    </row>
    <row r="163" ht="15.75">
      <c r="A163" s="13"/>
    </row>
    <row r="164" ht="15.75">
      <c r="A164" s="13"/>
    </row>
    <row r="165" ht="15.75">
      <c r="A165" s="13"/>
    </row>
    <row r="166" ht="15.75">
      <c r="A166" s="13"/>
    </row>
    <row r="167" ht="15.75">
      <c r="A167" s="13"/>
    </row>
    <row r="168" ht="15.75">
      <c r="A168" s="13"/>
    </row>
    <row r="169" ht="15.75">
      <c r="A169" s="13"/>
    </row>
    <row r="170" ht="15.75">
      <c r="A170" s="13"/>
    </row>
    <row r="171" ht="15.75">
      <c r="A171" s="13"/>
    </row>
    <row r="172" ht="15.75">
      <c r="A172" s="13"/>
    </row>
    <row r="173" ht="15.75">
      <c r="A173" s="13"/>
    </row>
    <row r="174" ht="15.75">
      <c r="A174" s="13"/>
    </row>
    <row r="175" ht="15.75">
      <c r="A175" s="13"/>
    </row>
    <row r="176" ht="15.75">
      <c r="A176" s="13"/>
    </row>
    <row r="177" ht="15.75">
      <c r="A177" s="13"/>
    </row>
    <row r="178" ht="15.75">
      <c r="A178" s="13"/>
    </row>
    <row r="179" ht="15.75">
      <c r="A179" s="13"/>
    </row>
    <row r="180" ht="15.75">
      <c r="A180" s="13"/>
    </row>
    <row r="181" ht="15.75">
      <c r="A181" s="13"/>
    </row>
    <row r="182" ht="15.75">
      <c r="A182" s="13"/>
    </row>
    <row r="183" ht="15.75">
      <c r="A183" s="13"/>
    </row>
    <row r="184" ht="15.75">
      <c r="A184" s="13"/>
    </row>
    <row r="185" ht="15.75">
      <c r="A185" s="13"/>
    </row>
    <row r="186" ht="15.75">
      <c r="A186" s="13"/>
    </row>
    <row r="187" ht="15.75">
      <c r="A187" s="13"/>
    </row>
    <row r="188" ht="15.75">
      <c r="A188" s="13"/>
    </row>
    <row r="189" ht="15.75">
      <c r="A189" s="13"/>
    </row>
    <row r="190" ht="15.75">
      <c r="A190" s="13"/>
    </row>
    <row r="191" ht="15.75">
      <c r="A191" s="13"/>
    </row>
    <row r="192" ht="15.75">
      <c r="A192" s="13"/>
    </row>
    <row r="193" ht="15.75">
      <c r="A193" s="13"/>
    </row>
    <row r="194" ht="15.75">
      <c r="A194" s="13"/>
    </row>
  </sheetData>
  <mergeCells count="8">
    <mergeCell ref="A1:G1"/>
    <mergeCell ref="A2:G2"/>
    <mergeCell ref="A3:G3"/>
    <mergeCell ref="A4:A5"/>
    <mergeCell ref="B4:B5"/>
    <mergeCell ref="D4:E4"/>
    <mergeCell ref="F4:F5"/>
    <mergeCell ref="G4:G5"/>
  </mergeCells>
  <printOptions/>
  <pageMargins left="0.75" right="0.75" top="1" bottom="1" header="0.5" footer="0.5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J51"/>
  <sheetViews>
    <sheetView workbookViewId="0" topLeftCell="A1">
      <selection activeCell="A1" sqref="A1:F1"/>
    </sheetView>
  </sheetViews>
  <sheetFormatPr defaultColWidth="9.00390625" defaultRowHeight="16.5"/>
  <cols>
    <col min="1" max="1" width="29.375" style="1" customWidth="1"/>
    <col min="2" max="2" width="19.00390625" style="1" customWidth="1"/>
    <col min="3" max="3" width="17.25390625" style="1" customWidth="1"/>
    <col min="4" max="4" width="16.375" style="1" customWidth="1"/>
    <col min="5" max="5" width="17.125" style="1" customWidth="1"/>
    <col min="6" max="6" width="18.75390625" style="1" customWidth="1"/>
    <col min="7" max="16384" width="9.00390625" style="1" customWidth="1"/>
  </cols>
  <sheetData>
    <row r="1" spans="1:6" ht="25.5">
      <c r="A1" s="32" t="s">
        <v>213</v>
      </c>
      <c r="B1" s="33"/>
      <c r="C1" s="33"/>
      <c r="D1" s="33"/>
      <c r="E1" s="33"/>
      <c r="F1" s="33"/>
    </row>
    <row r="2" spans="1:10" ht="27.75">
      <c r="A2" s="34" t="s">
        <v>247</v>
      </c>
      <c r="B2" s="35"/>
      <c r="C2" s="35"/>
      <c r="D2" s="35"/>
      <c r="E2" s="35"/>
      <c r="F2" s="35"/>
      <c r="J2" s="14"/>
    </row>
    <row r="3" spans="1:6" ht="16.5">
      <c r="A3" s="36" t="s">
        <v>285</v>
      </c>
      <c r="B3" s="37"/>
      <c r="C3" s="37"/>
      <c r="D3" s="37"/>
      <c r="E3" s="37"/>
      <c r="F3" s="37"/>
    </row>
    <row r="4" spans="1:6" ht="16.5">
      <c r="A4" s="38" t="s">
        <v>215</v>
      </c>
      <c r="B4" s="38" t="s">
        <v>216</v>
      </c>
      <c r="C4" s="2" t="s">
        <v>217</v>
      </c>
      <c r="D4" s="40" t="s">
        <v>248</v>
      </c>
      <c r="E4" s="41"/>
      <c r="F4" s="42" t="s">
        <v>249</v>
      </c>
    </row>
    <row r="5" spans="1:6" ht="16.5">
      <c r="A5" s="39"/>
      <c r="B5" s="39"/>
      <c r="C5" s="3" t="s">
        <v>221</v>
      </c>
      <c r="D5" s="3" t="s">
        <v>222</v>
      </c>
      <c r="E5" s="4" t="s">
        <v>223</v>
      </c>
      <c r="F5" s="43"/>
    </row>
    <row r="6" spans="1:6" ht="24.75" customHeight="1">
      <c r="A6" s="5" t="s">
        <v>250</v>
      </c>
      <c r="B6" s="6">
        <f>SUM(B37)</f>
        <v>2250660100</v>
      </c>
      <c r="C6" s="6">
        <f>SUM(C37)</f>
        <v>770417600</v>
      </c>
      <c r="D6" s="6">
        <f>SUM(D37)</f>
        <v>18469518</v>
      </c>
      <c r="E6" s="6">
        <f>SUM(E37)</f>
        <v>334301590</v>
      </c>
      <c r="F6" s="6">
        <f>SUM(C6-E6)</f>
        <v>436116010</v>
      </c>
    </row>
    <row r="7" spans="1:6" ht="24.75" customHeight="1">
      <c r="A7" s="15" t="s">
        <v>251</v>
      </c>
      <c r="B7" s="6">
        <f>B8+B13</f>
        <v>236176000</v>
      </c>
      <c r="C7" s="6">
        <f>SUM(C8+C13)</f>
        <v>173293500</v>
      </c>
      <c r="D7" s="6">
        <f>SUM(D8+D13)</f>
        <v>14168331</v>
      </c>
      <c r="E7" s="6">
        <f>SUM(E8+E13)</f>
        <v>148391207</v>
      </c>
      <c r="F7" s="6">
        <f>SUM(C7-E7)</f>
        <v>24902293</v>
      </c>
    </row>
    <row r="8" spans="1:6" ht="24.75" customHeight="1">
      <c r="A8" s="16" t="s">
        <v>252</v>
      </c>
      <c r="B8" s="6">
        <f>SUM(B9:B12)</f>
        <v>229776000</v>
      </c>
      <c r="C8" s="6">
        <f>SUM(C9:C12)</f>
        <v>169522000</v>
      </c>
      <c r="D8" s="6">
        <f>SUM(D9:D12)</f>
        <v>13840302</v>
      </c>
      <c r="E8" s="6">
        <f>SUM(E9:E12)</f>
        <v>146810770</v>
      </c>
      <c r="F8" s="6">
        <f>SUM(F9:F12)</f>
        <v>22711230</v>
      </c>
    </row>
    <row r="9" spans="1:6" ht="24.75" customHeight="1">
      <c r="A9" s="16" t="s">
        <v>253</v>
      </c>
      <c r="B9" s="6">
        <v>224338000</v>
      </c>
      <c r="C9" s="6">
        <v>165296000</v>
      </c>
      <c r="D9" s="6">
        <v>13325160</v>
      </c>
      <c r="E9" s="6">
        <v>143591296</v>
      </c>
      <c r="F9" s="6">
        <f>SUM(C9-E9)</f>
        <v>21704704</v>
      </c>
    </row>
    <row r="10" spans="1:6" ht="24.75" customHeight="1">
      <c r="A10" s="7" t="s">
        <v>254</v>
      </c>
      <c r="B10" s="6">
        <v>4796000</v>
      </c>
      <c r="C10" s="6">
        <v>3802000</v>
      </c>
      <c r="D10" s="6">
        <v>515142</v>
      </c>
      <c r="E10" s="6">
        <v>2811474</v>
      </c>
      <c r="F10" s="6">
        <f>SUM(C10-E10)</f>
        <v>990526</v>
      </c>
    </row>
    <row r="11" spans="1:6" ht="24.75" customHeight="1">
      <c r="A11" s="16" t="s">
        <v>255</v>
      </c>
      <c r="B11" s="6">
        <v>0</v>
      </c>
      <c r="C11" s="6"/>
      <c r="D11" s="6"/>
      <c r="E11" s="6"/>
      <c r="F11" s="6"/>
    </row>
    <row r="12" spans="1:6" ht="24.75" customHeight="1">
      <c r="A12" s="17" t="s">
        <v>256</v>
      </c>
      <c r="B12" s="6">
        <v>642000</v>
      </c>
      <c r="C12" s="6">
        <v>424000</v>
      </c>
      <c r="D12" s="6">
        <v>0</v>
      </c>
      <c r="E12" s="6">
        <v>408000</v>
      </c>
      <c r="F12" s="6">
        <f aca="true" t="shared" si="0" ref="F12:F26">SUM(C12-E12)</f>
        <v>16000</v>
      </c>
    </row>
    <row r="13" spans="1:6" ht="24.75" customHeight="1">
      <c r="A13" s="16" t="s">
        <v>257</v>
      </c>
      <c r="B13" s="6">
        <f>SUM(B14:B16)</f>
        <v>6400000</v>
      </c>
      <c r="C13" s="6">
        <f>SUM(C14:C16)</f>
        <v>3771500</v>
      </c>
      <c r="D13" s="6">
        <f>D14+D15+D16</f>
        <v>328029</v>
      </c>
      <c r="E13" s="6">
        <f>E14+E15+E16</f>
        <v>1580437</v>
      </c>
      <c r="F13" s="6">
        <f t="shared" si="0"/>
        <v>2191063</v>
      </c>
    </row>
    <row r="14" spans="1:6" ht="24.75" customHeight="1">
      <c r="A14" s="16" t="s">
        <v>253</v>
      </c>
      <c r="B14" s="6">
        <v>186000</v>
      </c>
      <c r="C14" s="6">
        <v>126000</v>
      </c>
      <c r="D14" s="6">
        <v>43142</v>
      </c>
      <c r="E14" s="6">
        <v>92325</v>
      </c>
      <c r="F14" s="6">
        <f t="shared" si="0"/>
        <v>33675</v>
      </c>
    </row>
    <row r="15" spans="1:6" ht="24.75" customHeight="1">
      <c r="A15" s="7" t="s">
        <v>254</v>
      </c>
      <c r="B15" s="6">
        <v>3634681</v>
      </c>
      <c r="C15" s="6">
        <v>2566181</v>
      </c>
      <c r="D15" s="6">
        <v>284887</v>
      </c>
      <c r="E15" s="6">
        <v>1488112</v>
      </c>
      <c r="F15" s="6">
        <f t="shared" si="0"/>
        <v>1078069</v>
      </c>
    </row>
    <row r="16" spans="1:6" ht="24.75" customHeight="1">
      <c r="A16" s="16" t="s">
        <v>255</v>
      </c>
      <c r="B16" s="6">
        <v>2579319</v>
      </c>
      <c r="C16" s="6">
        <v>1079319</v>
      </c>
      <c r="D16" s="6">
        <v>0</v>
      </c>
      <c r="E16" s="6">
        <v>0</v>
      </c>
      <c r="F16" s="6">
        <f t="shared" si="0"/>
        <v>1079319</v>
      </c>
    </row>
    <row r="17" spans="1:6" ht="24.75" customHeight="1">
      <c r="A17" s="18" t="s">
        <v>258</v>
      </c>
      <c r="B17" s="6">
        <f>SUM(B18)</f>
        <v>122822100</v>
      </c>
      <c r="C17" s="6">
        <f>SUM(C18)</f>
        <v>93340900</v>
      </c>
      <c r="D17" s="6">
        <f>SUM(D18)</f>
        <v>1558003</v>
      </c>
      <c r="E17" s="6">
        <f>SUM(E18)</f>
        <v>11398382</v>
      </c>
      <c r="F17" s="6">
        <f t="shared" si="0"/>
        <v>81942518</v>
      </c>
    </row>
    <row r="18" spans="1:6" ht="24.75" customHeight="1">
      <c r="A18" s="19" t="s">
        <v>259</v>
      </c>
      <c r="B18" s="6">
        <f>SUM(B19:B23)</f>
        <v>122822100</v>
      </c>
      <c r="C18" s="6">
        <f>SUM(C19:C23)</f>
        <v>93340900</v>
      </c>
      <c r="D18" s="6">
        <f>SUM(D19:D23)</f>
        <v>1558003</v>
      </c>
      <c r="E18" s="6">
        <f>SUM(E19:E23)</f>
        <v>11398382</v>
      </c>
      <c r="F18" s="6">
        <f t="shared" si="0"/>
        <v>81942518</v>
      </c>
    </row>
    <row r="19" spans="1:6" ht="24.75" customHeight="1">
      <c r="A19" s="16" t="s">
        <v>253</v>
      </c>
      <c r="B19" s="6">
        <v>8054000</v>
      </c>
      <c r="C19" s="6">
        <v>6333100</v>
      </c>
      <c r="D19" s="6">
        <v>450323</v>
      </c>
      <c r="E19" s="6">
        <v>5384973</v>
      </c>
      <c r="F19" s="6">
        <f t="shared" si="0"/>
        <v>948127</v>
      </c>
    </row>
    <row r="20" spans="1:6" ht="24.75" customHeight="1">
      <c r="A20" s="7" t="s">
        <v>254</v>
      </c>
      <c r="B20" s="6">
        <v>15946556</v>
      </c>
      <c r="C20" s="6">
        <v>9697256</v>
      </c>
      <c r="D20" s="6">
        <v>1038330</v>
      </c>
      <c r="E20" s="6">
        <v>5703565</v>
      </c>
      <c r="F20" s="6">
        <f t="shared" si="0"/>
        <v>3993691</v>
      </c>
    </row>
    <row r="21" spans="1:6" ht="24.75" customHeight="1">
      <c r="A21" s="16" t="s">
        <v>255</v>
      </c>
      <c r="B21" s="6">
        <v>19773544</v>
      </c>
      <c r="C21" s="6">
        <v>944544</v>
      </c>
      <c r="D21" s="6">
        <v>0</v>
      </c>
      <c r="E21" s="6">
        <v>49744</v>
      </c>
      <c r="F21" s="6">
        <f t="shared" si="0"/>
        <v>894800</v>
      </c>
    </row>
    <row r="22" spans="1:6" ht="24.75" customHeight="1">
      <c r="A22" s="17" t="s">
        <v>256</v>
      </c>
      <c r="B22" s="6">
        <v>78048000</v>
      </c>
      <c r="C22" s="6">
        <v>76228000</v>
      </c>
      <c r="D22" s="6">
        <v>35750</v>
      </c>
      <c r="E22" s="6">
        <v>128500</v>
      </c>
      <c r="F22" s="6">
        <f t="shared" si="0"/>
        <v>76099500</v>
      </c>
    </row>
    <row r="23" spans="1:6" ht="24.75" customHeight="1">
      <c r="A23" s="7" t="s">
        <v>260</v>
      </c>
      <c r="B23" s="6">
        <v>1000000</v>
      </c>
      <c r="C23" s="6">
        <v>138000</v>
      </c>
      <c r="D23" s="6">
        <v>33600</v>
      </c>
      <c r="E23" s="6">
        <v>131600</v>
      </c>
      <c r="F23" s="6">
        <f t="shared" si="0"/>
        <v>6400</v>
      </c>
    </row>
    <row r="24" spans="1:6" ht="24.75" customHeight="1">
      <c r="A24" s="18" t="s">
        <v>261</v>
      </c>
      <c r="B24" s="6">
        <f>SUM(B25)</f>
        <v>20991000</v>
      </c>
      <c r="C24" s="6">
        <f>SUM(C25)</f>
        <v>12591000</v>
      </c>
      <c r="D24" s="6">
        <f>D25</f>
        <v>210590</v>
      </c>
      <c r="E24" s="6">
        <f>SUM(E25)</f>
        <v>1470769</v>
      </c>
      <c r="F24" s="6">
        <f t="shared" si="0"/>
        <v>11120231</v>
      </c>
    </row>
    <row r="25" spans="1:6" ht="24.75" customHeight="1">
      <c r="A25" s="16" t="s">
        <v>262</v>
      </c>
      <c r="B25" s="6">
        <f>B26+B27</f>
        <v>20991000</v>
      </c>
      <c r="C25" s="6">
        <f>SUM(C26+C27)</f>
        <v>12591000</v>
      </c>
      <c r="D25" s="6">
        <f>D26</f>
        <v>210590</v>
      </c>
      <c r="E25" s="6">
        <f>E26</f>
        <v>1470769</v>
      </c>
      <c r="F25" s="6">
        <f t="shared" si="0"/>
        <v>11120231</v>
      </c>
    </row>
    <row r="26" spans="1:6" ht="24.75" customHeight="1">
      <c r="A26" s="7" t="s">
        <v>254</v>
      </c>
      <c r="B26" s="6">
        <v>11991000</v>
      </c>
      <c r="C26" s="6">
        <v>6411000</v>
      </c>
      <c r="D26" s="6">
        <v>210590</v>
      </c>
      <c r="E26" s="6">
        <v>1470769</v>
      </c>
      <c r="F26" s="6">
        <f t="shared" si="0"/>
        <v>4940231</v>
      </c>
    </row>
    <row r="27" spans="1:6" ht="24.75" customHeight="1">
      <c r="A27" s="16" t="s">
        <v>255</v>
      </c>
      <c r="B27" s="6">
        <v>9000000</v>
      </c>
      <c r="C27" s="6">
        <v>6180000</v>
      </c>
      <c r="D27" s="6">
        <v>0</v>
      </c>
      <c r="E27" s="6">
        <v>0</v>
      </c>
      <c r="F27" s="6">
        <f aca="true" t="shared" si="1" ref="F27:F41">SUM(C27-E27)</f>
        <v>6180000</v>
      </c>
    </row>
    <row r="28" spans="1:6" ht="24.75" customHeight="1">
      <c r="A28" s="18" t="s">
        <v>263</v>
      </c>
      <c r="B28" s="6">
        <f>B29</f>
        <v>158000</v>
      </c>
      <c r="C28" s="6"/>
      <c r="D28" s="6">
        <v>0</v>
      </c>
      <c r="E28" s="6">
        <v>0</v>
      </c>
      <c r="F28" s="6">
        <f t="shared" si="1"/>
        <v>0</v>
      </c>
    </row>
    <row r="29" spans="1:6" ht="24.75" customHeight="1">
      <c r="A29" s="7" t="s">
        <v>264</v>
      </c>
      <c r="B29" s="6">
        <f>B30</f>
        <v>158000</v>
      </c>
      <c r="C29" s="6">
        <v>0</v>
      </c>
      <c r="D29" s="6">
        <v>0</v>
      </c>
      <c r="E29" s="6">
        <v>0</v>
      </c>
      <c r="F29" s="6">
        <f t="shared" si="1"/>
        <v>0</v>
      </c>
    </row>
    <row r="30" spans="1:6" ht="24.75" customHeight="1">
      <c r="A30" s="7" t="s">
        <v>260</v>
      </c>
      <c r="B30" s="6">
        <v>158000</v>
      </c>
      <c r="C30" s="6">
        <v>0</v>
      </c>
      <c r="D30" s="6">
        <v>0</v>
      </c>
      <c r="E30" s="6">
        <v>0</v>
      </c>
      <c r="F30" s="6">
        <f t="shared" si="1"/>
        <v>0</v>
      </c>
    </row>
    <row r="31" spans="1:6" ht="24.75" customHeight="1">
      <c r="A31" s="18" t="s">
        <v>265</v>
      </c>
      <c r="B31" s="6">
        <f>SUM(B32)</f>
        <v>1870513000</v>
      </c>
      <c r="C31" s="6">
        <f>SUM(C32)</f>
        <v>491192200</v>
      </c>
      <c r="D31" s="6">
        <f>SUM(D32)</f>
        <v>2532594</v>
      </c>
      <c r="E31" s="6">
        <f>SUM(E32)</f>
        <v>173041232</v>
      </c>
      <c r="F31" s="6">
        <f t="shared" si="1"/>
        <v>318150968</v>
      </c>
    </row>
    <row r="32" spans="1:6" ht="24.75" customHeight="1">
      <c r="A32" s="20" t="s">
        <v>266</v>
      </c>
      <c r="B32" s="6">
        <f>SUM(B33:B36)</f>
        <v>1870513000</v>
      </c>
      <c r="C32" s="6">
        <f>SUM(C33:C36)</f>
        <v>491192200</v>
      </c>
      <c r="D32" s="6">
        <f>SUM(D33:D36)</f>
        <v>2532594</v>
      </c>
      <c r="E32" s="6">
        <f>SUM(E33:E36)</f>
        <v>173041232</v>
      </c>
      <c r="F32" s="6">
        <f t="shared" si="1"/>
        <v>318150968</v>
      </c>
    </row>
    <row r="33" spans="1:6" ht="24.75" customHeight="1">
      <c r="A33" s="16" t="s">
        <v>253</v>
      </c>
      <c r="B33" s="6">
        <v>2671000</v>
      </c>
      <c r="C33" s="6">
        <v>2050700</v>
      </c>
      <c r="D33" s="6">
        <v>158252</v>
      </c>
      <c r="E33" s="6">
        <v>1601176</v>
      </c>
      <c r="F33" s="6">
        <f t="shared" si="1"/>
        <v>449524</v>
      </c>
    </row>
    <row r="34" spans="1:6" ht="24.75" customHeight="1">
      <c r="A34" s="7" t="s">
        <v>254</v>
      </c>
      <c r="B34" s="6">
        <v>67857150</v>
      </c>
      <c r="C34" s="6">
        <v>37904650</v>
      </c>
      <c r="D34" s="6">
        <v>2360130</v>
      </c>
      <c r="E34" s="6">
        <v>13051844</v>
      </c>
      <c r="F34" s="6">
        <f t="shared" si="1"/>
        <v>24852806</v>
      </c>
    </row>
    <row r="35" spans="1:6" ht="24.75" customHeight="1">
      <c r="A35" s="16" t="s">
        <v>255</v>
      </c>
      <c r="B35" s="6">
        <v>366884850</v>
      </c>
      <c r="C35" s="6">
        <v>126194850</v>
      </c>
      <c r="D35" s="6">
        <v>14212</v>
      </c>
      <c r="E35" s="6">
        <v>30212</v>
      </c>
      <c r="F35" s="6">
        <f t="shared" si="1"/>
        <v>126164638</v>
      </c>
    </row>
    <row r="36" spans="1:6" ht="24.75" customHeight="1">
      <c r="A36" s="30" t="s">
        <v>256</v>
      </c>
      <c r="B36" s="11">
        <v>1433100000</v>
      </c>
      <c r="C36" s="11">
        <v>325042000</v>
      </c>
      <c r="D36" s="11">
        <v>0</v>
      </c>
      <c r="E36" s="11">
        <v>158358000</v>
      </c>
      <c r="F36" s="6">
        <f t="shared" si="1"/>
        <v>166684000</v>
      </c>
    </row>
    <row r="37" spans="1:6" ht="24.75" customHeight="1">
      <c r="A37" s="21" t="s">
        <v>267</v>
      </c>
      <c r="B37" s="11">
        <f>B7+B17+B24+B28+B31</f>
        <v>2250660100</v>
      </c>
      <c r="C37" s="11">
        <f>SUM(C7+C17+C24+C31)</f>
        <v>770417600</v>
      </c>
      <c r="D37" s="11">
        <f>SUM(D7+D17+D24+D31)</f>
        <v>18469518</v>
      </c>
      <c r="E37" s="11">
        <f>SUM(E7+E17+E24+E31)</f>
        <v>334301590</v>
      </c>
      <c r="F37" s="22">
        <f t="shared" si="1"/>
        <v>436116010</v>
      </c>
    </row>
    <row r="38" spans="1:6" ht="24.75" customHeight="1">
      <c r="A38" s="23" t="s">
        <v>268</v>
      </c>
      <c r="B38" s="6">
        <f aca="true" t="shared" si="2" ref="B38:E39">SUM(B39)</f>
        <v>16473111</v>
      </c>
      <c r="C38" s="6">
        <f t="shared" si="2"/>
        <v>16473111</v>
      </c>
      <c r="D38" s="6">
        <f t="shared" si="2"/>
        <v>2280082</v>
      </c>
      <c r="E38" s="6">
        <f t="shared" si="2"/>
        <v>16367916</v>
      </c>
      <c r="F38" s="6">
        <f t="shared" si="1"/>
        <v>105195</v>
      </c>
    </row>
    <row r="39" spans="1:6" ht="24.75" customHeight="1">
      <c r="A39" s="24" t="s">
        <v>269</v>
      </c>
      <c r="B39" s="6">
        <f t="shared" si="2"/>
        <v>16473111</v>
      </c>
      <c r="C39" s="6">
        <f t="shared" si="2"/>
        <v>16473111</v>
      </c>
      <c r="D39" s="6">
        <f t="shared" si="2"/>
        <v>2280082</v>
      </c>
      <c r="E39" s="6">
        <f t="shared" si="2"/>
        <v>16367916</v>
      </c>
      <c r="F39" s="6">
        <f t="shared" si="1"/>
        <v>105195</v>
      </c>
    </row>
    <row r="40" spans="1:6" ht="24.75" customHeight="1">
      <c r="A40" s="25" t="s">
        <v>270</v>
      </c>
      <c r="B40" s="6">
        <f>B41</f>
        <v>16473111</v>
      </c>
      <c r="C40" s="6">
        <f>SUM(C41)</f>
        <v>16473111</v>
      </c>
      <c r="D40" s="6">
        <f>SUM(D41)</f>
        <v>2280082</v>
      </c>
      <c r="E40" s="6">
        <f>SUM(E41)</f>
        <v>16367916</v>
      </c>
      <c r="F40" s="6">
        <f t="shared" si="1"/>
        <v>105195</v>
      </c>
    </row>
    <row r="41" spans="1:6" ht="24.75" customHeight="1">
      <c r="A41" s="16" t="s">
        <v>253</v>
      </c>
      <c r="B41" s="6">
        <v>16473111</v>
      </c>
      <c r="C41" s="6">
        <f>B41</f>
        <v>16473111</v>
      </c>
      <c r="D41" s="6">
        <v>2280082</v>
      </c>
      <c r="E41" s="6">
        <v>16367916</v>
      </c>
      <c r="F41" s="6">
        <f t="shared" si="1"/>
        <v>105195</v>
      </c>
    </row>
    <row r="42" spans="1:6" ht="24.75" customHeight="1">
      <c r="A42" s="23" t="s">
        <v>271</v>
      </c>
      <c r="B42" s="6">
        <f>B43+B47</f>
        <v>2312870</v>
      </c>
      <c r="C42" s="6">
        <f>C43+C47</f>
        <v>2312870</v>
      </c>
      <c r="D42" s="6">
        <f>D43+D47</f>
        <v>0</v>
      </c>
      <c r="E42" s="6">
        <f>E43+E47</f>
        <v>2312870</v>
      </c>
      <c r="F42" s="6">
        <f>F43+F47</f>
        <v>0</v>
      </c>
    </row>
    <row r="43" spans="1:6" ht="24.75" customHeight="1">
      <c r="A43" s="31" t="s">
        <v>272</v>
      </c>
      <c r="B43" s="6">
        <f>B44</f>
        <v>2312870</v>
      </c>
      <c r="C43" s="6">
        <f>SUM(C44)</f>
        <v>2312870</v>
      </c>
      <c r="D43" s="6">
        <f>SUM(D44)</f>
        <v>0</v>
      </c>
      <c r="E43" s="6">
        <f>SUM(E44)</f>
        <v>2312870</v>
      </c>
      <c r="F43" s="6">
        <f>SUM(F44)</f>
        <v>0</v>
      </c>
    </row>
    <row r="44" spans="1:6" ht="24.75" customHeight="1">
      <c r="A44" s="16" t="s">
        <v>273</v>
      </c>
      <c r="B44" s="6">
        <f>B45+B46</f>
        <v>2312870</v>
      </c>
      <c r="C44" s="6">
        <f>C45+C46</f>
        <v>2312870</v>
      </c>
      <c r="D44" s="6">
        <f>D45+D46</f>
        <v>0</v>
      </c>
      <c r="E44" s="6">
        <f>E45+E46</f>
        <v>2312870</v>
      </c>
      <c r="F44" s="6">
        <f>F45+F46</f>
        <v>0</v>
      </c>
    </row>
    <row r="45" spans="1:6" ht="24.75" customHeight="1">
      <c r="A45" s="16" t="s">
        <v>253</v>
      </c>
      <c r="B45" s="6">
        <v>2214870</v>
      </c>
      <c r="C45" s="6">
        <f>B45</f>
        <v>2214870</v>
      </c>
      <c r="D45" s="6">
        <v>0</v>
      </c>
      <c r="E45" s="6">
        <f>C45</f>
        <v>2214870</v>
      </c>
      <c r="F45" s="6">
        <f>SUM(C45-E45)</f>
        <v>0</v>
      </c>
    </row>
    <row r="46" spans="1:6" ht="24.75" customHeight="1">
      <c r="A46" s="17" t="s">
        <v>256</v>
      </c>
      <c r="B46" s="6">
        <v>98000</v>
      </c>
      <c r="C46" s="6">
        <f>B46</f>
        <v>98000</v>
      </c>
      <c r="D46" s="6">
        <v>0</v>
      </c>
      <c r="E46" s="6">
        <v>98000</v>
      </c>
      <c r="F46" s="6">
        <f>SUM(C46-E46)</f>
        <v>0</v>
      </c>
    </row>
    <row r="47" spans="1:6" ht="24.75" customHeight="1">
      <c r="A47" s="18" t="s">
        <v>274</v>
      </c>
      <c r="B47" s="6">
        <f aca="true" t="shared" si="3" ref="B47:E48">B48</f>
        <v>0</v>
      </c>
      <c r="C47" s="6">
        <f t="shared" si="3"/>
        <v>0</v>
      </c>
      <c r="D47" s="6">
        <f t="shared" si="3"/>
        <v>0</v>
      </c>
      <c r="E47" s="6">
        <f t="shared" si="3"/>
        <v>0</v>
      </c>
      <c r="F47" s="6">
        <f>SUM(F48)</f>
        <v>0</v>
      </c>
    </row>
    <row r="48" spans="1:6" ht="24.75" customHeight="1">
      <c r="A48" s="26" t="s">
        <v>274</v>
      </c>
      <c r="B48" s="6">
        <f t="shared" si="3"/>
        <v>0</v>
      </c>
      <c r="C48" s="6">
        <f t="shared" si="3"/>
        <v>0</v>
      </c>
      <c r="D48" s="6">
        <f t="shared" si="3"/>
        <v>0</v>
      </c>
      <c r="E48" s="6">
        <f t="shared" si="3"/>
        <v>0</v>
      </c>
      <c r="F48" s="6">
        <f>SUM(F49)</f>
        <v>0</v>
      </c>
    </row>
    <row r="49" spans="1:6" ht="24.75" customHeight="1">
      <c r="A49" s="27" t="s">
        <v>275</v>
      </c>
      <c r="B49" s="6">
        <v>0</v>
      </c>
      <c r="C49" s="6">
        <f>B49</f>
        <v>0</v>
      </c>
      <c r="D49" s="6">
        <v>0</v>
      </c>
      <c r="E49" s="6">
        <v>0</v>
      </c>
      <c r="F49" s="6">
        <f>C49-E49</f>
        <v>0</v>
      </c>
    </row>
    <row r="50" spans="1:6" ht="16.5">
      <c r="A50" s="28" t="s">
        <v>276</v>
      </c>
      <c r="B50" s="22">
        <f>SUM(B38+B42)</f>
        <v>18785981</v>
      </c>
      <c r="C50" s="22">
        <f>SUM(C38+C42)</f>
        <v>18785981</v>
      </c>
      <c r="D50" s="22">
        <f>SUM(D38+D42)</f>
        <v>2280082</v>
      </c>
      <c r="E50" s="22">
        <f>SUM(E38+E42)</f>
        <v>18680786</v>
      </c>
      <c r="F50" s="22">
        <f>SUM(F38+F42)</f>
        <v>105195</v>
      </c>
    </row>
    <row r="51" spans="1:6" ht="16.5">
      <c r="A51" s="29" t="s">
        <v>277</v>
      </c>
      <c r="B51" s="11">
        <f>SUM(B37+B50)</f>
        <v>2269446081</v>
      </c>
      <c r="C51" s="11">
        <f>SUM(C37+C50)</f>
        <v>789203581</v>
      </c>
      <c r="D51" s="11">
        <f>SUM(D37+D50)</f>
        <v>20749600</v>
      </c>
      <c r="E51" s="11">
        <f>SUM(E37+E50)</f>
        <v>352982376</v>
      </c>
      <c r="F51" s="11">
        <f>SUM(F37+F50)</f>
        <v>436221205</v>
      </c>
    </row>
  </sheetData>
  <mergeCells count="7">
    <mergeCell ref="A1:F1"/>
    <mergeCell ref="A2:F2"/>
    <mergeCell ref="A3:F3"/>
    <mergeCell ref="A4:A5"/>
    <mergeCell ref="B4:B5"/>
    <mergeCell ref="D4:E4"/>
    <mergeCell ref="F4:F5"/>
  </mergeCells>
  <printOptions/>
  <pageMargins left="0.75" right="0.75" top="1" bottom="1" header="0.5" footer="0.5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G194"/>
  <sheetViews>
    <sheetView workbookViewId="0" topLeftCell="A1">
      <selection activeCell="A1" sqref="A1:G1"/>
    </sheetView>
  </sheetViews>
  <sheetFormatPr defaultColWidth="9.00390625" defaultRowHeight="16.5"/>
  <cols>
    <col min="1" max="1" width="27.375" style="1" customWidth="1"/>
    <col min="2" max="2" width="17.50390625" style="1" customWidth="1"/>
    <col min="3" max="3" width="16.25390625" style="1" customWidth="1"/>
    <col min="4" max="4" width="15.25390625" style="1" customWidth="1"/>
    <col min="5" max="5" width="16.125" style="1" customWidth="1"/>
    <col min="6" max="6" width="18.75390625" style="1" customWidth="1"/>
    <col min="7" max="7" width="17.875" style="1" customWidth="1"/>
    <col min="8" max="16384" width="9.00390625" style="1" customWidth="1"/>
  </cols>
  <sheetData>
    <row r="1" spans="1:7" ht="25.5">
      <c r="A1" s="32" t="s">
        <v>138</v>
      </c>
      <c r="B1" s="33"/>
      <c r="C1" s="33"/>
      <c r="D1" s="33"/>
      <c r="E1" s="33"/>
      <c r="F1" s="33"/>
      <c r="G1" s="33"/>
    </row>
    <row r="2" spans="1:7" ht="27.75">
      <c r="A2" s="34" t="s">
        <v>1</v>
      </c>
      <c r="B2" s="35"/>
      <c r="C2" s="35"/>
      <c r="D2" s="35"/>
      <c r="E2" s="35"/>
      <c r="F2" s="35"/>
      <c r="G2" s="35"/>
    </row>
    <row r="3" spans="1:7" ht="16.5">
      <c r="A3" s="36" t="s">
        <v>287</v>
      </c>
      <c r="B3" s="37"/>
      <c r="C3" s="37"/>
      <c r="D3" s="37"/>
      <c r="E3" s="37"/>
      <c r="F3" s="37"/>
      <c r="G3" s="37"/>
    </row>
    <row r="4" spans="1:7" ht="18.75" customHeight="1">
      <c r="A4" s="38" t="s">
        <v>2</v>
      </c>
      <c r="B4" s="38" t="s">
        <v>3</v>
      </c>
      <c r="C4" s="2" t="s">
        <v>4</v>
      </c>
      <c r="D4" s="40" t="s">
        <v>5</v>
      </c>
      <c r="E4" s="41"/>
      <c r="F4" s="38" t="s">
        <v>6</v>
      </c>
      <c r="G4" s="38" t="s">
        <v>7</v>
      </c>
    </row>
    <row r="5" spans="1:7" ht="16.5">
      <c r="A5" s="39"/>
      <c r="B5" s="39"/>
      <c r="C5" s="3" t="s">
        <v>139</v>
      </c>
      <c r="D5" s="3" t="s">
        <v>140</v>
      </c>
      <c r="E5" s="4" t="s">
        <v>141</v>
      </c>
      <c r="F5" s="39"/>
      <c r="G5" s="39"/>
    </row>
    <row r="6" spans="1:7" ht="24.75" customHeight="1">
      <c r="A6" s="5" t="s">
        <v>142</v>
      </c>
      <c r="B6" s="6">
        <f aca="true" t="shared" si="0" ref="B6:G6">SUM(B7)</f>
        <v>9500000</v>
      </c>
      <c r="C6" s="6">
        <f t="shared" si="0"/>
        <v>6990000</v>
      </c>
      <c r="D6" s="6">
        <f t="shared" si="0"/>
        <v>833549</v>
      </c>
      <c r="E6" s="6">
        <f t="shared" si="0"/>
        <v>12235461</v>
      </c>
      <c r="F6" s="6">
        <f t="shared" si="0"/>
        <v>-5245461</v>
      </c>
      <c r="G6" s="6">
        <f t="shared" si="0"/>
        <v>12235461</v>
      </c>
    </row>
    <row r="7" spans="1:7" ht="24.75" customHeight="1">
      <c r="A7" s="7" t="s">
        <v>12</v>
      </c>
      <c r="B7" s="6">
        <f>SUM(B8:B10)</f>
        <v>9500000</v>
      </c>
      <c r="C7" s="6">
        <f>SUM(C8:C10)</f>
        <v>6990000</v>
      </c>
      <c r="D7" s="6">
        <f>D8+D9+D10</f>
        <v>833549</v>
      </c>
      <c r="E7" s="6">
        <f>E8+E9+E10</f>
        <v>12235461</v>
      </c>
      <c r="F7" s="6">
        <f>C7-E7</f>
        <v>-5245461</v>
      </c>
      <c r="G7" s="6">
        <f>SUM(G8:G10)</f>
        <v>12235461</v>
      </c>
    </row>
    <row r="8" spans="1:7" ht="24.75" customHeight="1">
      <c r="A8" s="7" t="s">
        <v>13</v>
      </c>
      <c r="B8" s="6">
        <v>7000000</v>
      </c>
      <c r="C8" s="6">
        <v>5250000</v>
      </c>
      <c r="D8" s="6">
        <v>826696</v>
      </c>
      <c r="E8" s="6">
        <v>10976077</v>
      </c>
      <c r="F8" s="6">
        <f>C8-E8</f>
        <v>-5726077</v>
      </c>
      <c r="G8" s="6">
        <f>E8</f>
        <v>10976077</v>
      </c>
    </row>
    <row r="9" spans="1:7" ht="24.75" customHeight="1">
      <c r="A9" s="8" t="s">
        <v>14</v>
      </c>
      <c r="B9" s="6">
        <v>2500000</v>
      </c>
      <c r="C9" s="6">
        <v>1740000</v>
      </c>
      <c r="D9" s="6"/>
      <c r="E9" s="6">
        <v>949000</v>
      </c>
      <c r="F9" s="6">
        <f>C9-E9</f>
        <v>791000</v>
      </c>
      <c r="G9" s="6">
        <f>E9</f>
        <v>949000</v>
      </c>
    </row>
    <row r="10" spans="1:7" ht="24.75" customHeight="1">
      <c r="A10" s="7" t="s">
        <v>137</v>
      </c>
      <c r="B10" s="6">
        <v>0</v>
      </c>
      <c r="C10" s="6">
        <v>0</v>
      </c>
      <c r="D10" s="6">
        <v>6853</v>
      </c>
      <c r="E10" s="6">
        <v>310384</v>
      </c>
      <c r="F10" s="6">
        <f>C10-E10</f>
        <v>-310384</v>
      </c>
      <c r="G10" s="6">
        <f>E10</f>
        <v>310384</v>
      </c>
    </row>
    <row r="11" spans="1:7" ht="24.75" customHeight="1">
      <c r="A11" s="9" t="s">
        <v>16</v>
      </c>
      <c r="B11" s="6">
        <f aca="true" t="shared" si="1" ref="B11:G11">SUM(B12+B16)</f>
        <v>282563000</v>
      </c>
      <c r="C11" s="6">
        <f t="shared" si="1"/>
        <v>234343263</v>
      </c>
      <c r="D11" s="6">
        <f t="shared" si="1"/>
        <v>5108825</v>
      </c>
      <c r="E11" s="6">
        <f t="shared" si="1"/>
        <v>264681769</v>
      </c>
      <c r="F11" s="6">
        <f t="shared" si="1"/>
        <v>-30338506</v>
      </c>
      <c r="G11" s="6">
        <f t="shared" si="1"/>
        <v>264681769</v>
      </c>
    </row>
    <row r="12" spans="1:7" ht="24.75" customHeight="1">
      <c r="A12" s="7" t="s">
        <v>17</v>
      </c>
      <c r="B12" s="6">
        <f>SUM(B13:B15)</f>
        <v>167013000</v>
      </c>
      <c r="C12" s="6">
        <f>SUM(C13:C15)</f>
        <v>119600263</v>
      </c>
      <c r="D12" s="6">
        <f>SUM(D13:D15)</f>
        <v>4921315</v>
      </c>
      <c r="E12" s="6">
        <f>SUM(E13:E15)</f>
        <v>149566077</v>
      </c>
      <c r="F12" s="6">
        <f aca="true" t="shared" si="2" ref="F12:F27">SUM(C12-E12)</f>
        <v>-29965814</v>
      </c>
      <c r="G12" s="6">
        <f aca="true" t="shared" si="3" ref="G12:G18">E12</f>
        <v>149566077</v>
      </c>
    </row>
    <row r="13" spans="1:7" ht="24.75" customHeight="1">
      <c r="A13" s="8" t="s">
        <v>18</v>
      </c>
      <c r="B13" s="6">
        <v>27000000</v>
      </c>
      <c r="C13" s="6">
        <v>20250000</v>
      </c>
      <c r="D13" s="6">
        <v>1857413</v>
      </c>
      <c r="E13" s="6">
        <v>24575095</v>
      </c>
      <c r="F13" s="6">
        <f t="shared" si="2"/>
        <v>-4325095</v>
      </c>
      <c r="G13" s="6">
        <f t="shared" si="3"/>
        <v>24575095</v>
      </c>
    </row>
    <row r="14" spans="1:7" ht="24.75" customHeight="1">
      <c r="A14" s="8" t="s">
        <v>19</v>
      </c>
      <c r="B14" s="6">
        <v>50607000</v>
      </c>
      <c r="C14" s="6">
        <v>32000000</v>
      </c>
      <c r="D14" s="6">
        <v>3041702</v>
      </c>
      <c r="E14" s="6">
        <v>37555956</v>
      </c>
      <c r="F14" s="6">
        <f t="shared" si="2"/>
        <v>-5555956</v>
      </c>
      <c r="G14" s="6">
        <f t="shared" si="3"/>
        <v>37555956</v>
      </c>
    </row>
    <row r="15" spans="1:7" ht="24.75" customHeight="1">
      <c r="A15" s="8" t="s">
        <v>286</v>
      </c>
      <c r="B15" s="6">
        <v>89406000</v>
      </c>
      <c r="C15" s="6">
        <v>67350263</v>
      </c>
      <c r="D15" s="6">
        <v>22200</v>
      </c>
      <c r="E15" s="6">
        <v>87435026</v>
      </c>
      <c r="F15" s="6">
        <f t="shared" si="2"/>
        <v>-20084763</v>
      </c>
      <c r="G15" s="6">
        <f t="shared" si="3"/>
        <v>87435026</v>
      </c>
    </row>
    <row r="16" spans="1:7" ht="24.75" customHeight="1">
      <c r="A16" s="8" t="s">
        <v>20</v>
      </c>
      <c r="B16" s="6">
        <f>B17+B18</f>
        <v>115550000</v>
      </c>
      <c r="C16" s="6">
        <f>C17+C18</f>
        <v>114743000</v>
      </c>
      <c r="D16" s="6">
        <f>D17+D18</f>
        <v>187510</v>
      </c>
      <c r="E16" s="6">
        <f>E17+E18</f>
        <v>115115692</v>
      </c>
      <c r="F16" s="6">
        <f t="shared" si="2"/>
        <v>-372692</v>
      </c>
      <c r="G16" s="6">
        <f t="shared" si="3"/>
        <v>115115692</v>
      </c>
    </row>
    <row r="17" spans="1:7" ht="24.75" customHeight="1">
      <c r="A17" s="8" t="s">
        <v>21</v>
      </c>
      <c r="B17" s="6">
        <v>18500000</v>
      </c>
      <c r="C17" s="6">
        <v>17693000</v>
      </c>
      <c r="D17" s="6">
        <v>187510</v>
      </c>
      <c r="E17" s="6">
        <v>18768671</v>
      </c>
      <c r="F17" s="6">
        <f t="shared" si="2"/>
        <v>-1075671</v>
      </c>
      <c r="G17" s="6">
        <f t="shared" si="3"/>
        <v>18768671</v>
      </c>
    </row>
    <row r="18" spans="1:7" ht="24.75" customHeight="1">
      <c r="A18" s="8" t="s">
        <v>67</v>
      </c>
      <c r="B18" s="6">
        <v>97050000</v>
      </c>
      <c r="C18" s="6">
        <v>97050000</v>
      </c>
      <c r="D18" s="6">
        <v>0</v>
      </c>
      <c r="E18" s="6">
        <v>96347021</v>
      </c>
      <c r="F18" s="6">
        <f t="shared" si="2"/>
        <v>702979</v>
      </c>
      <c r="G18" s="6">
        <f t="shared" si="3"/>
        <v>96347021</v>
      </c>
    </row>
    <row r="19" spans="1:7" ht="24.75" customHeight="1">
      <c r="A19" s="9" t="s">
        <v>22</v>
      </c>
      <c r="B19" s="6">
        <f>SUM(B20)</f>
        <v>0</v>
      </c>
      <c r="C19" s="6">
        <f aca="true" t="shared" si="4" ref="C19:E20">C20</f>
        <v>0</v>
      </c>
      <c r="D19" s="6">
        <f t="shared" si="4"/>
        <v>0</v>
      </c>
      <c r="E19" s="6">
        <f t="shared" si="4"/>
        <v>0</v>
      </c>
      <c r="F19" s="6">
        <f t="shared" si="2"/>
        <v>0</v>
      </c>
      <c r="G19" s="6">
        <f>G20</f>
        <v>0</v>
      </c>
    </row>
    <row r="20" spans="1:7" ht="24.75" customHeight="1">
      <c r="A20" s="7" t="s">
        <v>23</v>
      </c>
      <c r="B20" s="6">
        <f>B21</f>
        <v>0</v>
      </c>
      <c r="C20" s="6">
        <f t="shared" si="4"/>
        <v>0</v>
      </c>
      <c r="D20" s="6">
        <f t="shared" si="4"/>
        <v>0</v>
      </c>
      <c r="E20" s="6">
        <f t="shared" si="4"/>
        <v>0</v>
      </c>
      <c r="F20" s="6">
        <f t="shared" si="2"/>
        <v>0</v>
      </c>
      <c r="G20" s="6">
        <f>G21</f>
        <v>0</v>
      </c>
    </row>
    <row r="21" spans="1:7" ht="24.75" customHeight="1">
      <c r="A21" s="7" t="s">
        <v>24</v>
      </c>
      <c r="B21" s="6">
        <v>0</v>
      </c>
      <c r="C21" s="6">
        <v>0</v>
      </c>
      <c r="D21" s="6">
        <v>0</v>
      </c>
      <c r="E21" s="6">
        <v>0</v>
      </c>
      <c r="F21" s="6">
        <f t="shared" si="2"/>
        <v>0</v>
      </c>
      <c r="G21" s="6">
        <f>E21</f>
        <v>0</v>
      </c>
    </row>
    <row r="22" spans="1:7" ht="24.75" customHeight="1">
      <c r="A22" s="9" t="s">
        <v>25</v>
      </c>
      <c r="B22" s="6">
        <f aca="true" t="shared" si="5" ref="B22:E23">B23</f>
        <v>3420000</v>
      </c>
      <c r="C22" s="6">
        <f t="shared" si="5"/>
        <v>3420000</v>
      </c>
      <c r="D22" s="6">
        <f t="shared" si="5"/>
        <v>0</v>
      </c>
      <c r="E22" s="6">
        <f t="shared" si="5"/>
        <v>3310000</v>
      </c>
      <c r="F22" s="6">
        <f t="shared" si="2"/>
        <v>110000</v>
      </c>
      <c r="G22" s="6">
        <f>G23</f>
        <v>3310000</v>
      </c>
    </row>
    <row r="23" spans="1:7" ht="24.75" customHeight="1">
      <c r="A23" s="7" t="s">
        <v>26</v>
      </c>
      <c r="B23" s="6">
        <f t="shared" si="5"/>
        <v>3420000</v>
      </c>
      <c r="C23" s="6">
        <f t="shared" si="5"/>
        <v>3420000</v>
      </c>
      <c r="D23" s="6">
        <f t="shared" si="5"/>
        <v>0</v>
      </c>
      <c r="E23" s="6">
        <f t="shared" si="5"/>
        <v>3310000</v>
      </c>
      <c r="F23" s="6">
        <f t="shared" si="2"/>
        <v>110000</v>
      </c>
      <c r="G23" s="6">
        <f>G24</f>
        <v>3310000</v>
      </c>
    </row>
    <row r="24" spans="1:7" ht="24.75" customHeight="1">
      <c r="A24" s="7" t="s">
        <v>27</v>
      </c>
      <c r="B24" s="6">
        <v>3420000</v>
      </c>
      <c r="C24" s="6">
        <v>3420000</v>
      </c>
      <c r="D24" s="6">
        <v>0</v>
      </c>
      <c r="E24" s="6">
        <v>3310000</v>
      </c>
      <c r="F24" s="6">
        <f t="shared" si="2"/>
        <v>110000</v>
      </c>
      <c r="G24" s="6">
        <f>E24</f>
        <v>3310000</v>
      </c>
    </row>
    <row r="25" spans="1:7" ht="24.75" customHeight="1">
      <c r="A25" s="9" t="s">
        <v>28</v>
      </c>
      <c r="B25" s="6">
        <f>SUM(B26)</f>
        <v>9288000</v>
      </c>
      <c r="C25" s="6">
        <f>SUM(C26)</f>
        <v>7968000</v>
      </c>
      <c r="D25" s="6">
        <f>SUM(D26)</f>
        <v>100587</v>
      </c>
      <c r="E25" s="6">
        <f>SUM(E26)</f>
        <v>12761176</v>
      </c>
      <c r="F25" s="6">
        <f t="shared" si="2"/>
        <v>-4793176</v>
      </c>
      <c r="G25" s="6">
        <f>SUM(G26)</f>
        <v>12761176</v>
      </c>
    </row>
    <row r="26" spans="1:7" ht="24.75" customHeight="1">
      <c r="A26" s="7" t="s">
        <v>29</v>
      </c>
      <c r="B26" s="6">
        <f>SUM(B27)</f>
        <v>9288000</v>
      </c>
      <c r="C26" s="6">
        <f>SUM(C27)</f>
        <v>7968000</v>
      </c>
      <c r="D26" s="6">
        <f>D27</f>
        <v>100587</v>
      </c>
      <c r="E26" s="6">
        <f>SUM(E27)</f>
        <v>12761176</v>
      </c>
      <c r="F26" s="6">
        <f t="shared" si="2"/>
        <v>-4793176</v>
      </c>
      <c r="G26" s="6">
        <f>SUM(G27:G27)</f>
        <v>12761176</v>
      </c>
    </row>
    <row r="27" spans="1:7" ht="24.75" customHeight="1">
      <c r="A27" s="10" t="s">
        <v>30</v>
      </c>
      <c r="B27" s="11">
        <v>9288000</v>
      </c>
      <c r="C27" s="11">
        <v>7968000</v>
      </c>
      <c r="D27" s="11">
        <v>100587</v>
      </c>
      <c r="E27" s="11">
        <v>12761176</v>
      </c>
      <c r="F27" s="11">
        <f t="shared" si="2"/>
        <v>-4793176</v>
      </c>
      <c r="G27" s="11">
        <f>E27</f>
        <v>12761176</v>
      </c>
    </row>
    <row r="28" spans="1:7" ht="24.75" customHeight="1">
      <c r="A28" s="12" t="s">
        <v>31</v>
      </c>
      <c r="B28" s="11">
        <f aca="true" t="shared" si="6" ref="B28:G28">SUM(B6+B11+B19++B22+B25)</f>
        <v>304771000</v>
      </c>
      <c r="C28" s="11">
        <f t="shared" si="6"/>
        <v>252721263</v>
      </c>
      <c r="D28" s="11">
        <f t="shared" si="6"/>
        <v>6042961</v>
      </c>
      <c r="E28" s="11">
        <f t="shared" si="6"/>
        <v>292988406</v>
      </c>
      <c r="F28" s="11">
        <f t="shared" si="6"/>
        <v>-40267143</v>
      </c>
      <c r="G28" s="11">
        <f t="shared" si="6"/>
        <v>292988406</v>
      </c>
    </row>
    <row r="29" ht="15.75">
      <c r="A29" s="13"/>
    </row>
    <row r="30" ht="15.75">
      <c r="A30" s="13"/>
    </row>
    <row r="31" ht="15.75">
      <c r="A31" s="13"/>
    </row>
    <row r="32" ht="15.75">
      <c r="A32" s="13"/>
    </row>
    <row r="33" ht="15.75">
      <c r="A33" s="13"/>
    </row>
    <row r="34" ht="15.75">
      <c r="A34" s="13"/>
    </row>
    <row r="35" ht="15.75">
      <c r="A35" s="13"/>
    </row>
    <row r="36" ht="15.75">
      <c r="A36" s="13"/>
    </row>
    <row r="37" ht="15.75">
      <c r="A37" s="13"/>
    </row>
    <row r="38" ht="15.75">
      <c r="A38" s="13"/>
    </row>
    <row r="39" ht="15.75">
      <c r="A39" s="13"/>
    </row>
    <row r="40" ht="15.75">
      <c r="A40" s="13"/>
    </row>
    <row r="41" ht="15.75">
      <c r="A41" s="13"/>
    </row>
    <row r="42" ht="15.75">
      <c r="A42" s="13"/>
    </row>
    <row r="43" ht="15.75">
      <c r="A43" s="13"/>
    </row>
    <row r="44" ht="15.75">
      <c r="A44" s="13"/>
    </row>
    <row r="45" ht="15.75">
      <c r="A45" s="13"/>
    </row>
    <row r="46" ht="15.75">
      <c r="A46" s="13"/>
    </row>
    <row r="47" ht="15.75">
      <c r="A47" s="13"/>
    </row>
    <row r="48" ht="15.75">
      <c r="A48" s="13"/>
    </row>
    <row r="49" ht="15.75">
      <c r="A49" s="13"/>
    </row>
    <row r="50" ht="15.75">
      <c r="A50" s="13"/>
    </row>
    <row r="51" ht="15.75">
      <c r="A51" s="13"/>
    </row>
    <row r="52" ht="15.75">
      <c r="A52" s="13"/>
    </row>
    <row r="53" ht="15.75">
      <c r="A53" s="13"/>
    </row>
    <row r="54" ht="15.75">
      <c r="A54" s="13"/>
    </row>
    <row r="55" ht="15.75">
      <c r="A55" s="13"/>
    </row>
    <row r="56" ht="15.75">
      <c r="A56" s="13"/>
    </row>
    <row r="57" ht="15.75">
      <c r="A57" s="13"/>
    </row>
    <row r="58" ht="15.75">
      <c r="A58" s="13"/>
    </row>
    <row r="59" ht="15.75">
      <c r="A59" s="13"/>
    </row>
    <row r="60" ht="15.75">
      <c r="A60" s="13"/>
    </row>
    <row r="61" ht="15.75">
      <c r="A61" s="13"/>
    </row>
    <row r="62" ht="15.75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3" ht="15.75">
      <c r="A83" s="13"/>
    </row>
    <row r="84" ht="15.75">
      <c r="A84" s="13"/>
    </row>
    <row r="85" ht="15.75">
      <c r="A85" s="13"/>
    </row>
    <row r="86" ht="15.75">
      <c r="A86" s="13"/>
    </row>
    <row r="87" ht="15.75">
      <c r="A87" s="13"/>
    </row>
    <row r="88" ht="15.75">
      <c r="A88" s="13"/>
    </row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99" ht="15.75">
      <c r="A99" s="13"/>
    </row>
    <row r="100" ht="15.75">
      <c r="A100" s="13"/>
    </row>
    <row r="101" ht="15.75">
      <c r="A101" s="13"/>
    </row>
    <row r="102" ht="15.75">
      <c r="A102" s="13"/>
    </row>
    <row r="103" ht="15.75">
      <c r="A103" s="13"/>
    </row>
    <row r="104" ht="15.75">
      <c r="A104" s="13"/>
    </row>
    <row r="105" ht="15.75">
      <c r="A105" s="13"/>
    </row>
    <row r="106" ht="15.75">
      <c r="A106" s="13"/>
    </row>
    <row r="107" ht="15.75">
      <c r="A107" s="13"/>
    </row>
    <row r="108" ht="15.75">
      <c r="A108" s="13"/>
    </row>
    <row r="109" ht="15.75">
      <c r="A109" s="13"/>
    </row>
    <row r="110" ht="15.75">
      <c r="A110" s="13"/>
    </row>
    <row r="111" ht="15.75">
      <c r="A111" s="13"/>
    </row>
    <row r="112" ht="15.75">
      <c r="A112" s="13"/>
    </row>
    <row r="113" ht="15.75">
      <c r="A113" s="13"/>
    </row>
    <row r="114" ht="15.75">
      <c r="A114" s="13"/>
    </row>
    <row r="115" ht="15.75">
      <c r="A115" s="13"/>
    </row>
    <row r="116" ht="15.75">
      <c r="A116" s="13"/>
    </row>
    <row r="117" ht="15.75">
      <c r="A117" s="13"/>
    </row>
    <row r="118" ht="15.75">
      <c r="A118" s="13"/>
    </row>
    <row r="119" ht="15.75">
      <c r="A119" s="13"/>
    </row>
    <row r="120" ht="15.75">
      <c r="A120" s="13"/>
    </row>
    <row r="121" ht="15.75">
      <c r="A121" s="13"/>
    </row>
    <row r="122" ht="15.75">
      <c r="A122" s="13"/>
    </row>
    <row r="123" ht="15.75">
      <c r="A123" s="13"/>
    </row>
    <row r="124" ht="15.75">
      <c r="A124" s="13"/>
    </row>
    <row r="125" ht="15.75">
      <c r="A125" s="13"/>
    </row>
    <row r="126" ht="15.75">
      <c r="A126" s="13"/>
    </row>
    <row r="127" ht="15.75">
      <c r="A127" s="13"/>
    </row>
    <row r="128" ht="15.75">
      <c r="A128" s="13"/>
    </row>
    <row r="129" ht="15.75">
      <c r="A129" s="13"/>
    </row>
    <row r="130" ht="15.75">
      <c r="A130" s="13"/>
    </row>
    <row r="131" ht="15.75">
      <c r="A131" s="13"/>
    </row>
    <row r="132" ht="15.75">
      <c r="A132" s="13"/>
    </row>
    <row r="133" ht="15.75">
      <c r="A133" s="13"/>
    </row>
    <row r="134" ht="15.75">
      <c r="A134" s="13"/>
    </row>
    <row r="135" ht="15.75">
      <c r="A135" s="13"/>
    </row>
    <row r="136" ht="15.75">
      <c r="A136" s="13"/>
    </row>
    <row r="137" ht="15.75">
      <c r="A137" s="13"/>
    </row>
    <row r="138" ht="15.75">
      <c r="A138" s="13"/>
    </row>
    <row r="139" ht="15.75">
      <c r="A139" s="13"/>
    </row>
    <row r="140" ht="15.75">
      <c r="A140" s="13"/>
    </row>
    <row r="141" ht="15.75">
      <c r="A141" s="13"/>
    </row>
    <row r="142" ht="15.75">
      <c r="A142" s="13"/>
    </row>
    <row r="143" ht="15.75">
      <c r="A143" s="13"/>
    </row>
    <row r="144" ht="15.75">
      <c r="A144" s="13"/>
    </row>
    <row r="145" ht="15.75">
      <c r="A145" s="13"/>
    </row>
    <row r="146" ht="15.75">
      <c r="A146" s="13"/>
    </row>
    <row r="147" ht="15.75">
      <c r="A147" s="13"/>
    </row>
    <row r="148" ht="15.75">
      <c r="A148" s="13"/>
    </row>
    <row r="149" ht="15.75">
      <c r="A149" s="13"/>
    </row>
    <row r="150" ht="15.75">
      <c r="A150" s="13"/>
    </row>
    <row r="151" ht="15.75">
      <c r="A151" s="13"/>
    </row>
    <row r="152" ht="15.75">
      <c r="A152" s="13"/>
    </row>
    <row r="153" ht="15.75">
      <c r="A153" s="13"/>
    </row>
    <row r="154" ht="15.75">
      <c r="A154" s="13"/>
    </row>
    <row r="155" ht="15.75">
      <c r="A155" s="13"/>
    </row>
    <row r="156" ht="15.75">
      <c r="A156" s="13"/>
    </row>
    <row r="157" ht="15.75">
      <c r="A157" s="13"/>
    </row>
    <row r="158" ht="15.75">
      <c r="A158" s="13"/>
    </row>
    <row r="159" ht="15.75">
      <c r="A159" s="13"/>
    </row>
    <row r="160" ht="15.75">
      <c r="A160" s="13"/>
    </row>
    <row r="161" ht="15.75">
      <c r="A161" s="13"/>
    </row>
    <row r="162" ht="15.75">
      <c r="A162" s="13"/>
    </row>
    <row r="163" ht="15.75">
      <c r="A163" s="13"/>
    </row>
    <row r="164" ht="15.75">
      <c r="A164" s="13"/>
    </row>
    <row r="165" ht="15.75">
      <c r="A165" s="13"/>
    </row>
    <row r="166" ht="15.75">
      <c r="A166" s="13"/>
    </row>
    <row r="167" ht="15.75">
      <c r="A167" s="13"/>
    </row>
    <row r="168" ht="15.75">
      <c r="A168" s="13"/>
    </row>
    <row r="169" ht="15.75">
      <c r="A169" s="13"/>
    </row>
    <row r="170" ht="15.75">
      <c r="A170" s="13"/>
    </row>
    <row r="171" ht="15.75">
      <c r="A171" s="13"/>
    </row>
    <row r="172" ht="15.75">
      <c r="A172" s="13"/>
    </row>
    <row r="173" ht="15.75">
      <c r="A173" s="13"/>
    </row>
    <row r="174" ht="15.75">
      <c r="A174" s="13"/>
    </row>
    <row r="175" ht="15.75">
      <c r="A175" s="13"/>
    </row>
    <row r="176" ht="15.75">
      <c r="A176" s="13"/>
    </row>
    <row r="177" ht="15.75">
      <c r="A177" s="13"/>
    </row>
    <row r="178" ht="15.75">
      <c r="A178" s="13"/>
    </row>
    <row r="179" ht="15.75">
      <c r="A179" s="13"/>
    </row>
    <row r="180" ht="15.75">
      <c r="A180" s="13"/>
    </row>
    <row r="181" ht="15.75">
      <c r="A181" s="13"/>
    </row>
    <row r="182" ht="15.75">
      <c r="A182" s="13"/>
    </row>
    <row r="183" ht="15.75">
      <c r="A183" s="13"/>
    </row>
    <row r="184" ht="15.75">
      <c r="A184" s="13"/>
    </row>
    <row r="185" ht="15.75">
      <c r="A185" s="13"/>
    </row>
    <row r="186" ht="15.75">
      <c r="A186" s="13"/>
    </row>
    <row r="187" ht="15.75">
      <c r="A187" s="13"/>
    </row>
    <row r="188" ht="15.75">
      <c r="A188" s="13"/>
    </row>
    <row r="189" ht="15.75">
      <c r="A189" s="13"/>
    </row>
    <row r="190" ht="15.75">
      <c r="A190" s="13"/>
    </row>
    <row r="191" ht="15.75">
      <c r="A191" s="13"/>
    </row>
    <row r="192" ht="15.75">
      <c r="A192" s="13"/>
    </row>
    <row r="193" ht="15.75">
      <c r="A193" s="13"/>
    </row>
    <row r="194" ht="15.75">
      <c r="A194" s="13"/>
    </row>
  </sheetData>
  <mergeCells count="8">
    <mergeCell ref="A1:G1"/>
    <mergeCell ref="A2:G2"/>
    <mergeCell ref="A3:G3"/>
    <mergeCell ref="A4:A5"/>
    <mergeCell ref="B4:B5"/>
    <mergeCell ref="D4:E4"/>
    <mergeCell ref="F4:F5"/>
    <mergeCell ref="G4:G5"/>
  </mergeCells>
  <printOptions/>
  <pageMargins left="0.75" right="0.75" top="1" bottom="1" header="0.5" footer="0.5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J51"/>
  <sheetViews>
    <sheetView workbookViewId="0" topLeftCell="A1">
      <selection activeCell="A1" sqref="A1:F1"/>
    </sheetView>
  </sheetViews>
  <sheetFormatPr defaultColWidth="9.00390625" defaultRowHeight="16.5"/>
  <cols>
    <col min="1" max="1" width="29.375" style="1" customWidth="1"/>
    <col min="2" max="2" width="19.00390625" style="1" customWidth="1"/>
    <col min="3" max="3" width="17.25390625" style="1" customWidth="1"/>
    <col min="4" max="4" width="16.375" style="1" customWidth="1"/>
    <col min="5" max="5" width="17.125" style="1" customWidth="1"/>
    <col min="6" max="6" width="18.75390625" style="1" customWidth="1"/>
    <col min="7" max="16384" width="9.00390625" style="1" customWidth="1"/>
  </cols>
  <sheetData>
    <row r="1" spans="1:6" ht="25.5">
      <c r="A1" s="32" t="s">
        <v>213</v>
      </c>
      <c r="B1" s="33"/>
      <c r="C1" s="33"/>
      <c r="D1" s="33"/>
      <c r="E1" s="33"/>
      <c r="F1" s="33"/>
    </row>
    <row r="2" spans="1:10" ht="27.75">
      <c r="A2" s="34" t="s">
        <v>247</v>
      </c>
      <c r="B2" s="35"/>
      <c r="C2" s="35"/>
      <c r="D2" s="35"/>
      <c r="E2" s="35"/>
      <c r="F2" s="35"/>
      <c r="J2" s="14"/>
    </row>
    <row r="3" spans="1:6" ht="16.5">
      <c r="A3" s="36" t="s">
        <v>288</v>
      </c>
      <c r="B3" s="37"/>
      <c r="C3" s="37"/>
      <c r="D3" s="37"/>
      <c r="E3" s="37"/>
      <c r="F3" s="37"/>
    </row>
    <row r="4" spans="1:6" ht="16.5">
      <c r="A4" s="38" t="s">
        <v>215</v>
      </c>
      <c r="B4" s="38" t="s">
        <v>216</v>
      </c>
      <c r="C4" s="2" t="s">
        <v>217</v>
      </c>
      <c r="D4" s="40" t="s">
        <v>248</v>
      </c>
      <c r="E4" s="41"/>
      <c r="F4" s="42" t="s">
        <v>249</v>
      </c>
    </row>
    <row r="5" spans="1:6" ht="16.5">
      <c r="A5" s="39"/>
      <c r="B5" s="39"/>
      <c r="C5" s="3" t="s">
        <v>221</v>
      </c>
      <c r="D5" s="3" t="s">
        <v>222</v>
      </c>
      <c r="E5" s="4" t="s">
        <v>223</v>
      </c>
      <c r="F5" s="43"/>
    </row>
    <row r="6" spans="1:6" ht="24.75" customHeight="1">
      <c r="A6" s="5" t="s">
        <v>250</v>
      </c>
      <c r="B6" s="6">
        <f>SUM(B37)</f>
        <v>2250660100</v>
      </c>
      <c r="C6" s="6">
        <f>SUM(C37)</f>
        <v>1178201389</v>
      </c>
      <c r="D6" s="6">
        <f>SUM(D37)</f>
        <v>310339781</v>
      </c>
      <c r="E6" s="6">
        <f>SUM(E37)</f>
        <v>644641371</v>
      </c>
      <c r="F6" s="6">
        <f>SUM(C6-E6)</f>
        <v>533560018</v>
      </c>
    </row>
    <row r="7" spans="1:6" ht="24.75" customHeight="1">
      <c r="A7" s="15" t="s">
        <v>251</v>
      </c>
      <c r="B7" s="6">
        <f>B8+B13</f>
        <v>236231264</v>
      </c>
      <c r="C7" s="6">
        <f>SUM(C8+C13)</f>
        <v>189146514</v>
      </c>
      <c r="D7" s="6">
        <f>SUM(D8+D13)</f>
        <v>14338599</v>
      </c>
      <c r="E7" s="6">
        <f>SUM(E8+E13)</f>
        <v>162729806</v>
      </c>
      <c r="F7" s="6">
        <f>SUM(C7-E7)</f>
        <v>26416708</v>
      </c>
    </row>
    <row r="8" spans="1:6" ht="24.75" customHeight="1">
      <c r="A8" s="16" t="s">
        <v>252</v>
      </c>
      <c r="B8" s="6">
        <f>SUM(B9:B12)</f>
        <v>229831264</v>
      </c>
      <c r="C8" s="6">
        <f>SUM(C9:C12)</f>
        <v>185043764</v>
      </c>
      <c r="D8" s="6">
        <f>SUM(D9:D12)</f>
        <v>13930763</v>
      </c>
      <c r="E8" s="6">
        <f>SUM(E9:E12)</f>
        <v>160741533</v>
      </c>
      <c r="F8" s="6">
        <f>SUM(F9:F12)</f>
        <v>24302231</v>
      </c>
    </row>
    <row r="9" spans="1:6" ht="24.75" customHeight="1">
      <c r="A9" s="16" t="s">
        <v>253</v>
      </c>
      <c r="B9" s="6">
        <v>224338000</v>
      </c>
      <c r="C9" s="6">
        <v>180296000</v>
      </c>
      <c r="D9" s="6">
        <v>13338501</v>
      </c>
      <c r="E9" s="6">
        <v>156929797</v>
      </c>
      <c r="F9" s="6">
        <f>SUM(C9-E9)</f>
        <v>23366203</v>
      </c>
    </row>
    <row r="10" spans="1:6" ht="24.75" customHeight="1">
      <c r="A10" s="7" t="s">
        <v>254</v>
      </c>
      <c r="B10" s="6">
        <v>4851264</v>
      </c>
      <c r="C10" s="6">
        <v>4105764</v>
      </c>
      <c r="D10" s="6">
        <v>388262</v>
      </c>
      <c r="E10" s="6">
        <v>3199736</v>
      </c>
      <c r="F10" s="6">
        <f>SUM(C10-E10)</f>
        <v>906028</v>
      </c>
    </row>
    <row r="11" spans="1:6" ht="24.75" customHeight="1">
      <c r="A11" s="16" t="s">
        <v>255</v>
      </c>
      <c r="B11" s="6">
        <v>0</v>
      </c>
      <c r="C11" s="6"/>
      <c r="D11" s="6"/>
      <c r="E11" s="6"/>
      <c r="F11" s="6"/>
    </row>
    <row r="12" spans="1:6" ht="24.75" customHeight="1">
      <c r="A12" s="17" t="s">
        <v>256</v>
      </c>
      <c r="B12" s="6">
        <v>642000</v>
      </c>
      <c r="C12" s="6">
        <v>642000</v>
      </c>
      <c r="D12" s="6">
        <v>204000</v>
      </c>
      <c r="E12" s="6">
        <v>612000</v>
      </c>
      <c r="F12" s="6">
        <f aca="true" t="shared" si="0" ref="F12:F41">SUM(C12-E12)</f>
        <v>30000</v>
      </c>
    </row>
    <row r="13" spans="1:6" ht="24.75" customHeight="1">
      <c r="A13" s="16" t="s">
        <v>257</v>
      </c>
      <c r="B13" s="6">
        <f>SUM(B14:B16)</f>
        <v>6400000</v>
      </c>
      <c r="C13" s="6">
        <f>SUM(C14:C16)</f>
        <v>4102750</v>
      </c>
      <c r="D13" s="6">
        <f>D14+D15+D16</f>
        <v>407836</v>
      </c>
      <c r="E13" s="6">
        <f>E14+E15+E16</f>
        <v>1988273</v>
      </c>
      <c r="F13" s="6">
        <f t="shared" si="0"/>
        <v>2114477</v>
      </c>
    </row>
    <row r="14" spans="1:6" ht="24.75" customHeight="1">
      <c r="A14" s="16" t="s">
        <v>253</v>
      </c>
      <c r="B14" s="6">
        <v>186000</v>
      </c>
      <c r="C14" s="6">
        <v>140250</v>
      </c>
      <c r="D14" s="6">
        <v>0</v>
      </c>
      <c r="E14" s="6">
        <v>92325</v>
      </c>
      <c r="F14" s="6">
        <f t="shared" si="0"/>
        <v>47925</v>
      </c>
    </row>
    <row r="15" spans="1:6" ht="24.75" customHeight="1">
      <c r="A15" s="7" t="s">
        <v>254</v>
      </c>
      <c r="B15" s="6">
        <v>3634681</v>
      </c>
      <c r="C15" s="6">
        <v>2883181</v>
      </c>
      <c r="D15" s="6">
        <v>197669</v>
      </c>
      <c r="E15" s="6">
        <v>1685781</v>
      </c>
      <c r="F15" s="6">
        <f t="shared" si="0"/>
        <v>1197400</v>
      </c>
    </row>
    <row r="16" spans="1:6" ht="24.75" customHeight="1">
      <c r="A16" s="16" t="s">
        <v>255</v>
      </c>
      <c r="B16" s="6">
        <v>2579319</v>
      </c>
      <c r="C16" s="6">
        <v>1079319</v>
      </c>
      <c r="D16" s="6">
        <v>210167</v>
      </c>
      <c r="E16" s="6">
        <v>210167</v>
      </c>
      <c r="F16" s="6">
        <f t="shared" si="0"/>
        <v>869152</v>
      </c>
    </row>
    <row r="17" spans="1:6" ht="24.75" customHeight="1">
      <c r="A17" s="18" t="s">
        <v>258</v>
      </c>
      <c r="B17" s="6">
        <f>SUM(B18)</f>
        <v>122822100</v>
      </c>
      <c r="C17" s="6">
        <f>SUM(C18)</f>
        <v>96426875</v>
      </c>
      <c r="D17" s="6">
        <f>SUM(D18)</f>
        <v>1120055</v>
      </c>
      <c r="E17" s="6">
        <f>SUM(E18)</f>
        <v>12518437</v>
      </c>
      <c r="F17" s="6">
        <f t="shared" si="0"/>
        <v>83908438</v>
      </c>
    </row>
    <row r="18" spans="1:6" ht="24.75" customHeight="1">
      <c r="A18" s="19" t="s">
        <v>259</v>
      </c>
      <c r="B18" s="6">
        <f>SUM(B19:B23)</f>
        <v>122822100</v>
      </c>
      <c r="C18" s="6">
        <f>SUM(C19:C23)</f>
        <v>96426875</v>
      </c>
      <c r="D18" s="6">
        <f>SUM(D19:D23)</f>
        <v>1120055</v>
      </c>
      <c r="E18" s="6">
        <f>SUM(E19:E23)</f>
        <v>12518437</v>
      </c>
      <c r="F18" s="6">
        <f t="shared" si="0"/>
        <v>83908438</v>
      </c>
    </row>
    <row r="19" spans="1:6" ht="24.75" customHeight="1">
      <c r="A19" s="16" t="s">
        <v>253</v>
      </c>
      <c r="B19" s="6">
        <v>8054000</v>
      </c>
      <c r="C19" s="6">
        <v>6921875</v>
      </c>
      <c r="D19" s="6">
        <v>451623</v>
      </c>
      <c r="E19" s="6">
        <v>5836596</v>
      </c>
      <c r="F19" s="6">
        <f t="shared" si="0"/>
        <v>1085279</v>
      </c>
    </row>
    <row r="20" spans="1:6" ht="24.75" customHeight="1">
      <c r="A20" s="7" t="s">
        <v>254</v>
      </c>
      <c r="B20" s="6">
        <v>15946556</v>
      </c>
      <c r="C20" s="6">
        <v>11204456</v>
      </c>
      <c r="D20" s="6">
        <v>668432</v>
      </c>
      <c r="E20" s="6">
        <v>6371997</v>
      </c>
      <c r="F20" s="6">
        <f t="shared" si="0"/>
        <v>4832459</v>
      </c>
    </row>
    <row r="21" spans="1:6" ht="24.75" customHeight="1">
      <c r="A21" s="16" t="s">
        <v>255</v>
      </c>
      <c r="B21" s="6">
        <v>19773544</v>
      </c>
      <c r="C21" s="6">
        <v>1874544</v>
      </c>
      <c r="D21" s="6">
        <v>0</v>
      </c>
      <c r="E21" s="6">
        <v>49744</v>
      </c>
      <c r="F21" s="6">
        <f t="shared" si="0"/>
        <v>1824800</v>
      </c>
    </row>
    <row r="22" spans="1:6" ht="24.75" customHeight="1">
      <c r="A22" s="17" t="s">
        <v>256</v>
      </c>
      <c r="B22" s="6">
        <v>78048000</v>
      </c>
      <c r="C22" s="6">
        <v>76288000</v>
      </c>
      <c r="D22" s="6">
        <v>0</v>
      </c>
      <c r="E22" s="6">
        <v>128500</v>
      </c>
      <c r="F22" s="6">
        <v>76159500</v>
      </c>
    </row>
    <row r="23" spans="1:6" ht="24.75" customHeight="1">
      <c r="A23" s="7" t="s">
        <v>260</v>
      </c>
      <c r="B23" s="6">
        <v>1000000</v>
      </c>
      <c r="C23" s="6">
        <v>138000</v>
      </c>
      <c r="D23" s="6">
        <v>0</v>
      </c>
      <c r="E23" s="6">
        <v>131600</v>
      </c>
      <c r="F23" s="6">
        <f t="shared" si="0"/>
        <v>6400</v>
      </c>
    </row>
    <row r="24" spans="1:6" ht="24.75" customHeight="1">
      <c r="A24" s="18" t="s">
        <v>261</v>
      </c>
      <c r="B24" s="6">
        <f>SUM(B25)</f>
        <v>20991000</v>
      </c>
      <c r="C24" s="6">
        <f>SUM(C25)</f>
        <v>14691000</v>
      </c>
      <c r="D24" s="6">
        <f>D25</f>
        <v>600090</v>
      </c>
      <c r="E24" s="6">
        <f>SUM(E25)</f>
        <v>2070859</v>
      </c>
      <c r="F24" s="6">
        <f t="shared" si="0"/>
        <v>12620141</v>
      </c>
    </row>
    <row r="25" spans="1:6" ht="24.75" customHeight="1">
      <c r="A25" s="16" t="s">
        <v>262</v>
      </c>
      <c r="B25" s="6">
        <f>B26+B27</f>
        <v>20991000</v>
      </c>
      <c r="C25" s="6">
        <f>SUM(C26+C27)</f>
        <v>14691000</v>
      </c>
      <c r="D25" s="6">
        <f>D26</f>
        <v>600090</v>
      </c>
      <c r="E25" s="6">
        <f>E26</f>
        <v>2070859</v>
      </c>
      <c r="F25" s="6">
        <f t="shared" si="0"/>
        <v>12620141</v>
      </c>
    </row>
    <row r="26" spans="1:6" ht="24.75" customHeight="1">
      <c r="A26" s="7" t="s">
        <v>254</v>
      </c>
      <c r="B26" s="6">
        <v>11991000</v>
      </c>
      <c r="C26" s="6">
        <v>7806000</v>
      </c>
      <c r="D26" s="6">
        <v>600090</v>
      </c>
      <c r="E26" s="6">
        <v>2070859</v>
      </c>
      <c r="F26" s="6">
        <f t="shared" si="0"/>
        <v>5735141</v>
      </c>
    </row>
    <row r="27" spans="1:6" ht="24.75" customHeight="1">
      <c r="A27" s="16" t="s">
        <v>255</v>
      </c>
      <c r="B27" s="6">
        <v>9000000</v>
      </c>
      <c r="C27" s="6">
        <v>6885000</v>
      </c>
      <c r="D27" s="6">
        <v>0</v>
      </c>
      <c r="E27" s="6">
        <v>0</v>
      </c>
      <c r="F27" s="6">
        <f t="shared" si="0"/>
        <v>6885000</v>
      </c>
    </row>
    <row r="28" spans="1:6" ht="24.75" customHeight="1">
      <c r="A28" s="18" t="s">
        <v>263</v>
      </c>
      <c r="B28" s="6">
        <f>B29</f>
        <v>102736</v>
      </c>
      <c r="C28" s="6"/>
      <c r="D28" s="6">
        <v>0</v>
      </c>
      <c r="E28" s="6">
        <v>0</v>
      </c>
      <c r="F28" s="6">
        <f t="shared" si="0"/>
        <v>0</v>
      </c>
    </row>
    <row r="29" spans="1:6" ht="24.75" customHeight="1">
      <c r="A29" s="7" t="s">
        <v>264</v>
      </c>
      <c r="B29" s="6">
        <f>B30</f>
        <v>102736</v>
      </c>
      <c r="C29" s="6">
        <v>0</v>
      </c>
      <c r="D29" s="6">
        <v>0</v>
      </c>
      <c r="E29" s="6">
        <v>0</v>
      </c>
      <c r="F29" s="6">
        <f t="shared" si="0"/>
        <v>0</v>
      </c>
    </row>
    <row r="30" spans="1:6" ht="24.75" customHeight="1">
      <c r="A30" s="7" t="s">
        <v>260</v>
      </c>
      <c r="B30" s="6">
        <v>102736</v>
      </c>
      <c r="C30" s="6">
        <v>0</v>
      </c>
      <c r="D30" s="6">
        <v>0</v>
      </c>
      <c r="E30" s="6">
        <v>0</v>
      </c>
      <c r="F30" s="6">
        <f t="shared" si="0"/>
        <v>0</v>
      </c>
    </row>
    <row r="31" spans="1:6" ht="24.75" customHeight="1">
      <c r="A31" s="18" t="s">
        <v>265</v>
      </c>
      <c r="B31" s="6">
        <f>SUM(B32)</f>
        <v>1870513000</v>
      </c>
      <c r="C31" s="6">
        <f>SUM(C32)</f>
        <v>877937000</v>
      </c>
      <c r="D31" s="6">
        <f>SUM(D32)</f>
        <v>294281037</v>
      </c>
      <c r="E31" s="6">
        <f>SUM(E32)</f>
        <v>467322269</v>
      </c>
      <c r="F31" s="6">
        <f t="shared" si="0"/>
        <v>410614731</v>
      </c>
    </row>
    <row r="32" spans="1:6" ht="24.75" customHeight="1">
      <c r="A32" s="20" t="s">
        <v>266</v>
      </c>
      <c r="B32" s="6">
        <f>SUM(B33:B36)</f>
        <v>1870513000</v>
      </c>
      <c r="C32" s="6">
        <f>SUM(C33:C36)</f>
        <v>877937000</v>
      </c>
      <c r="D32" s="6">
        <f>SUM(D33:D36)</f>
        <v>294281037</v>
      </c>
      <c r="E32" s="6">
        <f>SUM(E33:E36)</f>
        <v>467322269</v>
      </c>
      <c r="F32" s="6">
        <f t="shared" si="0"/>
        <v>410614731</v>
      </c>
    </row>
    <row r="33" spans="1:6" ht="24.75" customHeight="1">
      <c r="A33" s="16" t="s">
        <v>253</v>
      </c>
      <c r="B33" s="6">
        <v>2671000</v>
      </c>
      <c r="C33" s="6">
        <v>2244700</v>
      </c>
      <c r="D33" s="6">
        <v>158252</v>
      </c>
      <c r="E33" s="6">
        <v>1759428</v>
      </c>
      <c r="F33" s="6">
        <f t="shared" si="0"/>
        <v>485272</v>
      </c>
    </row>
    <row r="34" spans="1:6" ht="24.75" customHeight="1">
      <c r="A34" s="7" t="s">
        <v>254</v>
      </c>
      <c r="B34" s="6">
        <v>67857150</v>
      </c>
      <c r="C34" s="6">
        <v>54730450</v>
      </c>
      <c r="D34" s="6">
        <v>11626227</v>
      </c>
      <c r="E34" s="6">
        <v>24678071</v>
      </c>
      <c r="F34" s="6">
        <f t="shared" si="0"/>
        <v>30052379</v>
      </c>
    </row>
    <row r="35" spans="1:6" ht="24.75" customHeight="1">
      <c r="A35" s="16" t="s">
        <v>255</v>
      </c>
      <c r="B35" s="6">
        <v>366884850</v>
      </c>
      <c r="C35" s="6">
        <v>137644850</v>
      </c>
      <c r="D35" s="6">
        <v>7563558</v>
      </c>
      <c r="E35" s="6">
        <v>7593770</v>
      </c>
      <c r="F35" s="6">
        <f t="shared" si="0"/>
        <v>130051080</v>
      </c>
    </row>
    <row r="36" spans="1:6" ht="24.75" customHeight="1">
      <c r="A36" s="30" t="s">
        <v>256</v>
      </c>
      <c r="B36" s="11">
        <v>1433100000</v>
      </c>
      <c r="C36" s="11">
        <v>683317000</v>
      </c>
      <c r="D36" s="11">
        <v>274933000</v>
      </c>
      <c r="E36" s="11">
        <v>433291000</v>
      </c>
      <c r="F36" s="6">
        <f t="shared" si="0"/>
        <v>250026000</v>
      </c>
    </row>
    <row r="37" spans="1:6" ht="24.75" customHeight="1">
      <c r="A37" s="21" t="s">
        <v>267</v>
      </c>
      <c r="B37" s="11">
        <f>B7+B17+B24+B28+B31</f>
        <v>2250660100</v>
      </c>
      <c r="C37" s="11">
        <f>SUM(C7+C17+C24+C31)</f>
        <v>1178201389</v>
      </c>
      <c r="D37" s="11">
        <f>SUM(D7+D17+D24+D31)</f>
        <v>310339781</v>
      </c>
      <c r="E37" s="11">
        <f>SUM(E7+E17+E24+E31)</f>
        <v>644641371</v>
      </c>
      <c r="F37" s="22">
        <f t="shared" si="0"/>
        <v>533560018</v>
      </c>
    </row>
    <row r="38" spans="1:6" ht="24.75" customHeight="1">
      <c r="A38" s="23" t="s">
        <v>268</v>
      </c>
      <c r="B38" s="6">
        <f aca="true" t="shared" si="1" ref="B38:E39">SUM(B39)</f>
        <v>17755913</v>
      </c>
      <c r="C38" s="6">
        <f t="shared" si="1"/>
        <v>17755913</v>
      </c>
      <c r="D38" s="6">
        <f t="shared" si="1"/>
        <v>1378187</v>
      </c>
      <c r="E38" s="6">
        <f t="shared" si="1"/>
        <v>17746103</v>
      </c>
      <c r="F38" s="6">
        <f t="shared" si="0"/>
        <v>9810</v>
      </c>
    </row>
    <row r="39" spans="1:6" ht="24.75" customHeight="1">
      <c r="A39" s="24" t="s">
        <v>269</v>
      </c>
      <c r="B39" s="6">
        <f t="shared" si="1"/>
        <v>17755913</v>
      </c>
      <c r="C39" s="6">
        <f t="shared" si="1"/>
        <v>17755913</v>
      </c>
      <c r="D39" s="6">
        <f t="shared" si="1"/>
        <v>1378187</v>
      </c>
      <c r="E39" s="6">
        <f t="shared" si="1"/>
        <v>17746103</v>
      </c>
      <c r="F39" s="6">
        <f t="shared" si="0"/>
        <v>9810</v>
      </c>
    </row>
    <row r="40" spans="1:6" ht="24.75" customHeight="1">
      <c r="A40" s="25" t="s">
        <v>270</v>
      </c>
      <c r="B40" s="6">
        <f>B41</f>
        <v>17755913</v>
      </c>
      <c r="C40" s="6">
        <f>SUM(C41)</f>
        <v>17755913</v>
      </c>
      <c r="D40" s="6">
        <f>SUM(D41)</f>
        <v>1378187</v>
      </c>
      <c r="E40" s="6">
        <f>SUM(E41)</f>
        <v>17746103</v>
      </c>
      <c r="F40" s="6">
        <f t="shared" si="0"/>
        <v>9810</v>
      </c>
    </row>
    <row r="41" spans="1:6" ht="24.75" customHeight="1">
      <c r="A41" s="16" t="s">
        <v>253</v>
      </c>
      <c r="B41" s="6">
        <v>17755913</v>
      </c>
      <c r="C41" s="6">
        <f>B41</f>
        <v>17755913</v>
      </c>
      <c r="D41" s="6">
        <v>1378187</v>
      </c>
      <c r="E41" s="6">
        <v>17746103</v>
      </c>
      <c r="F41" s="6">
        <f t="shared" si="0"/>
        <v>9810</v>
      </c>
    </row>
    <row r="42" spans="1:6" ht="24.75" customHeight="1">
      <c r="A42" s="23" t="s">
        <v>271</v>
      </c>
      <c r="B42" s="6">
        <f>B43+B47</f>
        <v>3492570</v>
      </c>
      <c r="C42" s="6">
        <f>C43+C47</f>
        <v>3492570</v>
      </c>
      <c r="D42" s="6">
        <f>D43+D47</f>
        <v>49000</v>
      </c>
      <c r="E42" s="6">
        <f>E43+E47</f>
        <v>2361870</v>
      </c>
      <c r="F42" s="6">
        <f>F43+F47</f>
        <v>1130700</v>
      </c>
    </row>
    <row r="43" spans="1:6" ht="24.75" customHeight="1">
      <c r="A43" s="31" t="s">
        <v>272</v>
      </c>
      <c r="B43" s="6">
        <f>B44</f>
        <v>3492570</v>
      </c>
      <c r="C43" s="6">
        <f>SUM(C44)</f>
        <v>3492570</v>
      </c>
      <c r="D43" s="6">
        <f>SUM(D44)</f>
        <v>49000</v>
      </c>
      <c r="E43" s="6">
        <f>SUM(E44)</f>
        <v>2361870</v>
      </c>
      <c r="F43" s="6">
        <f>SUM(F44)</f>
        <v>1130700</v>
      </c>
    </row>
    <row r="44" spans="1:6" ht="24.75" customHeight="1">
      <c r="A44" s="16" t="s">
        <v>273</v>
      </c>
      <c r="B44" s="6">
        <f>B45+B46</f>
        <v>3492570</v>
      </c>
      <c r="C44" s="6">
        <f>C45+C46</f>
        <v>3492570</v>
      </c>
      <c r="D44" s="6">
        <f>D45+D46</f>
        <v>49000</v>
      </c>
      <c r="E44" s="6">
        <f>E45+E46</f>
        <v>2361870</v>
      </c>
      <c r="F44" s="6">
        <f>F45+F46</f>
        <v>1130700</v>
      </c>
    </row>
    <row r="45" spans="1:6" ht="24.75" customHeight="1">
      <c r="A45" s="16" t="s">
        <v>253</v>
      </c>
      <c r="B45" s="6">
        <v>3345570</v>
      </c>
      <c r="C45" s="6">
        <f>B45</f>
        <v>3345570</v>
      </c>
      <c r="D45" s="6">
        <v>0</v>
      </c>
      <c r="E45" s="6">
        <v>2214870</v>
      </c>
      <c r="F45" s="6">
        <f>SUM(C45-E45)</f>
        <v>1130700</v>
      </c>
    </row>
    <row r="46" spans="1:6" ht="24.75" customHeight="1">
      <c r="A46" s="17" t="s">
        <v>256</v>
      </c>
      <c r="B46" s="6">
        <v>147000</v>
      </c>
      <c r="C46" s="6">
        <f>B46</f>
        <v>147000</v>
      </c>
      <c r="D46" s="6">
        <v>49000</v>
      </c>
      <c r="E46" s="6">
        <v>147000</v>
      </c>
      <c r="F46" s="6">
        <f>SUM(C46-E46)</f>
        <v>0</v>
      </c>
    </row>
    <row r="47" spans="1:6" ht="24.75" customHeight="1">
      <c r="A47" s="18" t="s">
        <v>274</v>
      </c>
      <c r="B47" s="6">
        <f aca="true" t="shared" si="2" ref="B47:E48">B48</f>
        <v>0</v>
      </c>
      <c r="C47" s="6">
        <f t="shared" si="2"/>
        <v>0</v>
      </c>
      <c r="D47" s="6">
        <f t="shared" si="2"/>
        <v>0</v>
      </c>
      <c r="E47" s="6">
        <f t="shared" si="2"/>
        <v>0</v>
      </c>
      <c r="F47" s="6">
        <f>SUM(F48)</f>
        <v>0</v>
      </c>
    </row>
    <row r="48" spans="1:6" ht="24.75" customHeight="1">
      <c r="A48" s="26" t="s">
        <v>274</v>
      </c>
      <c r="B48" s="6">
        <f t="shared" si="2"/>
        <v>0</v>
      </c>
      <c r="C48" s="6">
        <f t="shared" si="2"/>
        <v>0</v>
      </c>
      <c r="D48" s="6">
        <f t="shared" si="2"/>
        <v>0</v>
      </c>
      <c r="E48" s="6">
        <f t="shared" si="2"/>
        <v>0</v>
      </c>
      <c r="F48" s="6">
        <f>SUM(F49)</f>
        <v>0</v>
      </c>
    </row>
    <row r="49" spans="1:6" ht="24.75" customHeight="1">
      <c r="A49" s="27" t="s">
        <v>275</v>
      </c>
      <c r="B49" s="6">
        <v>0</v>
      </c>
      <c r="C49" s="6">
        <f>B49</f>
        <v>0</v>
      </c>
      <c r="D49" s="6">
        <v>0</v>
      </c>
      <c r="E49" s="6">
        <v>0</v>
      </c>
      <c r="F49" s="6">
        <f>C49-E49</f>
        <v>0</v>
      </c>
    </row>
    <row r="50" spans="1:6" ht="16.5">
      <c r="A50" s="28" t="s">
        <v>276</v>
      </c>
      <c r="B50" s="22">
        <f>SUM(B38+B42)</f>
        <v>21248483</v>
      </c>
      <c r="C50" s="22">
        <f>SUM(C38+C42)</f>
        <v>21248483</v>
      </c>
      <c r="D50" s="22">
        <f>SUM(D38+D42)</f>
        <v>1427187</v>
      </c>
      <c r="E50" s="22">
        <f>SUM(E38+E42)</f>
        <v>20107973</v>
      </c>
      <c r="F50" s="22">
        <f>SUM(F38+F42)</f>
        <v>1140510</v>
      </c>
    </row>
    <row r="51" spans="1:6" ht="16.5">
      <c r="A51" s="29" t="s">
        <v>277</v>
      </c>
      <c r="B51" s="11">
        <f>SUM(B37+B50)</f>
        <v>2271908583</v>
      </c>
      <c r="C51" s="11">
        <f>SUM(C37+C50)</f>
        <v>1199449872</v>
      </c>
      <c r="D51" s="11">
        <f>SUM(D37+D50)</f>
        <v>311766968</v>
      </c>
      <c r="E51" s="11">
        <f>SUM(E37+E50)</f>
        <v>664749344</v>
      </c>
      <c r="F51" s="11">
        <f>SUM(F37+F50)</f>
        <v>534700528</v>
      </c>
    </row>
  </sheetData>
  <mergeCells count="7">
    <mergeCell ref="A1:F1"/>
    <mergeCell ref="A2:F2"/>
    <mergeCell ref="A3:F3"/>
    <mergeCell ref="A4:A5"/>
    <mergeCell ref="B4:B5"/>
    <mergeCell ref="D4:E4"/>
    <mergeCell ref="F4:F5"/>
  </mergeCells>
  <printOptions/>
  <pageMargins left="0.75" right="0.75" top="1" bottom="1" header="0.5" footer="0.5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G194"/>
  <sheetViews>
    <sheetView workbookViewId="0" topLeftCell="A9">
      <selection activeCell="C10" sqref="C10"/>
    </sheetView>
  </sheetViews>
  <sheetFormatPr defaultColWidth="9.00390625" defaultRowHeight="16.5"/>
  <cols>
    <col min="1" max="1" width="27.375" style="1" customWidth="1"/>
    <col min="2" max="2" width="17.50390625" style="1" customWidth="1"/>
    <col min="3" max="3" width="16.25390625" style="1" customWidth="1"/>
    <col min="4" max="4" width="15.25390625" style="1" customWidth="1"/>
    <col min="5" max="5" width="16.125" style="1" customWidth="1"/>
    <col min="6" max="6" width="18.75390625" style="1" customWidth="1"/>
    <col min="7" max="7" width="17.875" style="1" customWidth="1"/>
    <col min="8" max="16384" width="9.00390625" style="1" customWidth="1"/>
  </cols>
  <sheetData>
    <row r="1" spans="1:7" ht="25.5">
      <c r="A1" s="32" t="s">
        <v>289</v>
      </c>
      <c r="B1" s="33"/>
      <c r="C1" s="33"/>
      <c r="D1" s="33"/>
      <c r="E1" s="33"/>
      <c r="F1" s="33"/>
      <c r="G1" s="33"/>
    </row>
    <row r="2" spans="1:7" ht="27.75">
      <c r="A2" s="34" t="s">
        <v>290</v>
      </c>
      <c r="B2" s="35"/>
      <c r="C2" s="35"/>
      <c r="D2" s="35"/>
      <c r="E2" s="35"/>
      <c r="F2" s="35"/>
      <c r="G2" s="35"/>
    </row>
    <row r="3" spans="1:7" ht="16.5">
      <c r="A3" s="36" t="s">
        <v>323</v>
      </c>
      <c r="B3" s="37"/>
      <c r="C3" s="37"/>
      <c r="D3" s="37"/>
      <c r="E3" s="37"/>
      <c r="F3" s="37"/>
      <c r="G3" s="37"/>
    </row>
    <row r="4" spans="1:7" ht="18.75" customHeight="1">
      <c r="A4" s="38" t="s">
        <v>291</v>
      </c>
      <c r="B4" s="38" t="s">
        <v>292</v>
      </c>
      <c r="C4" s="2" t="s">
        <v>293</v>
      </c>
      <c r="D4" s="40" t="s">
        <v>294</v>
      </c>
      <c r="E4" s="41"/>
      <c r="F4" s="38" t="s">
        <v>295</v>
      </c>
      <c r="G4" s="38" t="s">
        <v>296</v>
      </c>
    </row>
    <row r="5" spans="1:7" ht="16.5">
      <c r="A5" s="39"/>
      <c r="B5" s="39"/>
      <c r="C5" s="3" t="s">
        <v>297</v>
      </c>
      <c r="D5" s="3" t="s">
        <v>298</v>
      </c>
      <c r="E5" s="4" t="s">
        <v>299</v>
      </c>
      <c r="F5" s="39"/>
      <c r="G5" s="39"/>
    </row>
    <row r="6" spans="1:7" ht="24.75" customHeight="1">
      <c r="A6" s="5" t="s">
        <v>300</v>
      </c>
      <c r="B6" s="6">
        <f aca="true" t="shared" si="0" ref="B6:G6">SUM(B7)</f>
        <v>9500000</v>
      </c>
      <c r="C6" s="6">
        <f t="shared" si="0"/>
        <v>7813000</v>
      </c>
      <c r="D6" s="6">
        <f t="shared" si="0"/>
        <v>1149873</v>
      </c>
      <c r="E6" s="6">
        <f t="shared" si="0"/>
        <v>13385334</v>
      </c>
      <c r="F6" s="6">
        <f t="shared" si="0"/>
        <v>-5572334</v>
      </c>
      <c r="G6" s="6">
        <f t="shared" si="0"/>
        <v>13385334</v>
      </c>
    </row>
    <row r="7" spans="1:7" ht="24.75" customHeight="1">
      <c r="A7" s="7" t="s">
        <v>301</v>
      </c>
      <c r="B7" s="6">
        <f>SUM(B8:B10)</f>
        <v>9500000</v>
      </c>
      <c r="C7" s="6">
        <f>SUM(C8:C10)</f>
        <v>7813000</v>
      </c>
      <c r="D7" s="6">
        <f>D8+D9+D10</f>
        <v>1149873</v>
      </c>
      <c r="E7" s="6">
        <f>E8+E9+E10</f>
        <v>13385334</v>
      </c>
      <c r="F7" s="6">
        <f>C7-E7</f>
        <v>-5572334</v>
      </c>
      <c r="G7" s="6">
        <f>SUM(G8:G10)</f>
        <v>13385334</v>
      </c>
    </row>
    <row r="8" spans="1:7" ht="24.75" customHeight="1">
      <c r="A8" s="7" t="s">
        <v>302</v>
      </c>
      <c r="B8" s="6">
        <v>7000000</v>
      </c>
      <c r="C8" s="6">
        <v>5833000</v>
      </c>
      <c r="D8" s="6">
        <v>1047835</v>
      </c>
      <c r="E8" s="6">
        <v>12023912</v>
      </c>
      <c r="F8" s="6">
        <f>C8-E8</f>
        <v>-6190912</v>
      </c>
      <c r="G8" s="6">
        <f>E8</f>
        <v>12023912</v>
      </c>
    </row>
    <row r="9" spans="1:7" ht="24.75" customHeight="1">
      <c r="A9" s="8" t="s">
        <v>303</v>
      </c>
      <c r="B9" s="6">
        <v>2500000</v>
      </c>
      <c r="C9" s="6">
        <v>1980000</v>
      </c>
      <c r="D9" s="6">
        <v>80000</v>
      </c>
      <c r="E9" s="6">
        <v>1029000</v>
      </c>
      <c r="F9" s="6">
        <f>C9-E9</f>
        <v>951000</v>
      </c>
      <c r="G9" s="6">
        <f>E9</f>
        <v>1029000</v>
      </c>
    </row>
    <row r="10" spans="1:7" ht="24.75" customHeight="1">
      <c r="A10" s="7" t="s">
        <v>304</v>
      </c>
      <c r="B10" s="6">
        <v>0</v>
      </c>
      <c r="C10" s="6">
        <v>0</v>
      </c>
      <c r="D10" s="6">
        <v>22038</v>
      </c>
      <c r="E10" s="6">
        <v>332422</v>
      </c>
      <c r="F10" s="6">
        <f>C10-E10</f>
        <v>-332422</v>
      </c>
      <c r="G10" s="6">
        <f>E10</f>
        <v>332422</v>
      </c>
    </row>
    <row r="11" spans="1:7" ht="24.75" customHeight="1">
      <c r="A11" s="9" t="s">
        <v>305</v>
      </c>
      <c r="B11" s="6">
        <f aca="true" t="shared" si="1" ref="B11:G11">SUM(B12+B16)</f>
        <v>282563000</v>
      </c>
      <c r="C11" s="6">
        <f t="shared" si="1"/>
        <v>249893263</v>
      </c>
      <c r="D11" s="6">
        <f t="shared" si="1"/>
        <v>8340127</v>
      </c>
      <c r="E11" s="6">
        <f t="shared" si="1"/>
        <v>273021896</v>
      </c>
      <c r="F11" s="6">
        <f t="shared" si="1"/>
        <v>-23128633</v>
      </c>
      <c r="G11" s="6">
        <f t="shared" si="1"/>
        <v>273021896</v>
      </c>
    </row>
    <row r="12" spans="1:7" ht="24.75" customHeight="1">
      <c r="A12" s="7" t="s">
        <v>306</v>
      </c>
      <c r="B12" s="6">
        <f>SUM(B13:B15)</f>
        <v>167013000</v>
      </c>
      <c r="C12" s="6">
        <f>SUM(C13:C15)</f>
        <v>135150263</v>
      </c>
      <c r="D12" s="6">
        <f>SUM(D13:D15)</f>
        <v>7520108</v>
      </c>
      <c r="E12" s="6">
        <f>SUM(E13:E15)</f>
        <v>157086185</v>
      </c>
      <c r="F12" s="6">
        <f aca="true" t="shared" si="2" ref="F12:F27">SUM(C12-E12)</f>
        <v>-21935922</v>
      </c>
      <c r="G12" s="6">
        <f aca="true" t="shared" si="3" ref="G12:G18">E12</f>
        <v>157086185</v>
      </c>
    </row>
    <row r="13" spans="1:7" ht="24.75" customHeight="1">
      <c r="A13" s="8" t="s">
        <v>307</v>
      </c>
      <c r="B13" s="6">
        <v>27000000</v>
      </c>
      <c r="C13" s="6">
        <v>22500000</v>
      </c>
      <c r="D13" s="6">
        <v>3147044</v>
      </c>
      <c r="E13" s="6">
        <v>27722139</v>
      </c>
      <c r="F13" s="6">
        <f t="shared" si="2"/>
        <v>-5222139</v>
      </c>
      <c r="G13" s="6">
        <f t="shared" si="3"/>
        <v>27722139</v>
      </c>
    </row>
    <row r="14" spans="1:7" ht="24.75" customHeight="1">
      <c r="A14" s="8" t="s">
        <v>308</v>
      </c>
      <c r="B14" s="6">
        <v>50607000</v>
      </c>
      <c r="C14" s="6">
        <v>38000000</v>
      </c>
      <c r="D14" s="6">
        <v>3455364</v>
      </c>
      <c r="E14" s="6">
        <v>41011320</v>
      </c>
      <c r="F14" s="6">
        <f t="shared" si="2"/>
        <v>-3011320</v>
      </c>
      <c r="G14" s="6">
        <f t="shared" si="3"/>
        <v>41011320</v>
      </c>
    </row>
    <row r="15" spans="1:7" ht="24.75" customHeight="1">
      <c r="A15" s="8" t="s">
        <v>309</v>
      </c>
      <c r="B15" s="6">
        <v>89406000</v>
      </c>
      <c r="C15" s="6">
        <v>74650263</v>
      </c>
      <c r="D15" s="6">
        <v>917700</v>
      </c>
      <c r="E15" s="6">
        <v>88352726</v>
      </c>
      <c r="F15" s="6">
        <f t="shared" si="2"/>
        <v>-13702463</v>
      </c>
      <c r="G15" s="6">
        <f t="shared" si="3"/>
        <v>88352726</v>
      </c>
    </row>
    <row r="16" spans="1:7" ht="24.75" customHeight="1">
      <c r="A16" s="8" t="s">
        <v>310</v>
      </c>
      <c r="B16" s="6">
        <f>B17+B18</f>
        <v>115550000</v>
      </c>
      <c r="C16" s="6">
        <f>C17+C18</f>
        <v>114743000</v>
      </c>
      <c r="D16" s="6">
        <f>D17+D18</f>
        <v>820019</v>
      </c>
      <c r="E16" s="6">
        <f>E17+E18</f>
        <v>115935711</v>
      </c>
      <c r="F16" s="6">
        <f t="shared" si="2"/>
        <v>-1192711</v>
      </c>
      <c r="G16" s="6">
        <f t="shared" si="3"/>
        <v>115935711</v>
      </c>
    </row>
    <row r="17" spans="1:7" ht="24.75" customHeight="1">
      <c r="A17" s="8" t="s">
        <v>311</v>
      </c>
      <c r="B17" s="6">
        <v>18500000</v>
      </c>
      <c r="C17" s="6">
        <v>17693000</v>
      </c>
      <c r="D17" s="6">
        <v>0</v>
      </c>
      <c r="E17" s="6">
        <v>18768671</v>
      </c>
      <c r="F17" s="6">
        <f t="shared" si="2"/>
        <v>-1075671</v>
      </c>
      <c r="G17" s="6">
        <f t="shared" si="3"/>
        <v>18768671</v>
      </c>
    </row>
    <row r="18" spans="1:7" ht="24.75" customHeight="1">
      <c r="A18" s="8" t="s">
        <v>312</v>
      </c>
      <c r="B18" s="6">
        <v>97050000</v>
      </c>
      <c r="C18" s="6">
        <v>97050000</v>
      </c>
      <c r="D18" s="6">
        <v>820019</v>
      </c>
      <c r="E18" s="6">
        <v>97167040</v>
      </c>
      <c r="F18" s="6">
        <f t="shared" si="2"/>
        <v>-117040</v>
      </c>
      <c r="G18" s="6">
        <f t="shared" si="3"/>
        <v>97167040</v>
      </c>
    </row>
    <row r="19" spans="1:7" ht="24.75" customHeight="1">
      <c r="A19" s="9" t="s">
        <v>313</v>
      </c>
      <c r="B19" s="6">
        <f>SUM(B20)</f>
        <v>0</v>
      </c>
      <c r="C19" s="6">
        <f aca="true" t="shared" si="4" ref="C19:E20">C20</f>
        <v>0</v>
      </c>
      <c r="D19" s="6">
        <f t="shared" si="4"/>
        <v>0</v>
      </c>
      <c r="E19" s="6">
        <f t="shared" si="4"/>
        <v>0</v>
      </c>
      <c r="F19" s="6">
        <f t="shared" si="2"/>
        <v>0</v>
      </c>
      <c r="G19" s="6">
        <f>G20</f>
        <v>0</v>
      </c>
    </row>
    <row r="20" spans="1:7" ht="24.75" customHeight="1">
      <c r="A20" s="7" t="s">
        <v>314</v>
      </c>
      <c r="B20" s="6">
        <f>B21</f>
        <v>0</v>
      </c>
      <c r="C20" s="6">
        <f t="shared" si="4"/>
        <v>0</v>
      </c>
      <c r="D20" s="6">
        <f t="shared" si="4"/>
        <v>0</v>
      </c>
      <c r="E20" s="6">
        <f t="shared" si="4"/>
        <v>0</v>
      </c>
      <c r="F20" s="6">
        <f t="shared" si="2"/>
        <v>0</v>
      </c>
      <c r="G20" s="6">
        <f>G21</f>
        <v>0</v>
      </c>
    </row>
    <row r="21" spans="1:7" ht="24.75" customHeight="1">
      <c r="A21" s="7" t="s">
        <v>315</v>
      </c>
      <c r="B21" s="6">
        <v>0</v>
      </c>
      <c r="C21" s="6">
        <v>0</v>
      </c>
      <c r="D21" s="6">
        <v>0</v>
      </c>
      <c r="E21" s="6">
        <v>0</v>
      </c>
      <c r="F21" s="6">
        <f t="shared" si="2"/>
        <v>0</v>
      </c>
      <c r="G21" s="6">
        <f>E21</f>
        <v>0</v>
      </c>
    </row>
    <row r="22" spans="1:7" ht="24.75" customHeight="1">
      <c r="A22" s="9" t="s">
        <v>316</v>
      </c>
      <c r="B22" s="6">
        <f aca="true" t="shared" si="5" ref="B22:E23">B23</f>
        <v>3420000</v>
      </c>
      <c r="C22" s="6">
        <f t="shared" si="5"/>
        <v>3420000</v>
      </c>
      <c r="D22" s="6">
        <f t="shared" si="5"/>
        <v>0</v>
      </c>
      <c r="E22" s="6">
        <f t="shared" si="5"/>
        <v>3310000</v>
      </c>
      <c r="F22" s="6">
        <f t="shared" si="2"/>
        <v>110000</v>
      </c>
      <c r="G22" s="6">
        <f>G23</f>
        <v>3310000</v>
      </c>
    </row>
    <row r="23" spans="1:7" ht="24.75" customHeight="1">
      <c r="A23" s="7" t="s">
        <v>317</v>
      </c>
      <c r="B23" s="6">
        <f t="shared" si="5"/>
        <v>3420000</v>
      </c>
      <c r="C23" s="6">
        <f t="shared" si="5"/>
        <v>3420000</v>
      </c>
      <c r="D23" s="6">
        <f t="shared" si="5"/>
        <v>0</v>
      </c>
      <c r="E23" s="6">
        <f t="shared" si="5"/>
        <v>3310000</v>
      </c>
      <c r="F23" s="6">
        <f t="shared" si="2"/>
        <v>110000</v>
      </c>
      <c r="G23" s="6">
        <f>G24</f>
        <v>3310000</v>
      </c>
    </row>
    <row r="24" spans="1:7" ht="24.75" customHeight="1">
      <c r="A24" s="7" t="s">
        <v>318</v>
      </c>
      <c r="B24" s="6">
        <v>3420000</v>
      </c>
      <c r="C24" s="6">
        <v>3420000</v>
      </c>
      <c r="D24" s="6">
        <v>0</v>
      </c>
      <c r="E24" s="6">
        <v>3310000</v>
      </c>
      <c r="F24" s="6">
        <f t="shared" si="2"/>
        <v>110000</v>
      </c>
      <c r="G24" s="6">
        <f>E24</f>
        <v>3310000</v>
      </c>
    </row>
    <row r="25" spans="1:7" ht="24.75" customHeight="1">
      <c r="A25" s="9" t="s">
        <v>319</v>
      </c>
      <c r="B25" s="6">
        <f>SUM(B26)</f>
        <v>9288000</v>
      </c>
      <c r="C25" s="6">
        <f>SUM(C26)</f>
        <v>8388000</v>
      </c>
      <c r="D25" s="6">
        <f>SUM(D26)</f>
        <v>1020000</v>
      </c>
      <c r="E25" s="6">
        <f>SUM(E26)</f>
        <v>13781176</v>
      </c>
      <c r="F25" s="6">
        <f t="shared" si="2"/>
        <v>-5393176</v>
      </c>
      <c r="G25" s="6">
        <f>SUM(G26)</f>
        <v>13781176</v>
      </c>
    </row>
    <row r="26" spans="1:7" ht="24.75" customHeight="1">
      <c r="A26" s="7" t="s">
        <v>320</v>
      </c>
      <c r="B26" s="6">
        <f>SUM(B27)</f>
        <v>9288000</v>
      </c>
      <c r="C26" s="6">
        <f>SUM(C27)</f>
        <v>8388000</v>
      </c>
      <c r="D26" s="6">
        <f>D27</f>
        <v>1020000</v>
      </c>
      <c r="E26" s="6">
        <f>SUM(E27)</f>
        <v>13781176</v>
      </c>
      <c r="F26" s="6">
        <f t="shared" si="2"/>
        <v>-5393176</v>
      </c>
      <c r="G26" s="6">
        <f>SUM(G27:G27)</f>
        <v>13781176</v>
      </c>
    </row>
    <row r="27" spans="1:7" ht="24.75" customHeight="1">
      <c r="A27" s="10" t="s">
        <v>321</v>
      </c>
      <c r="B27" s="11">
        <v>9288000</v>
      </c>
      <c r="C27" s="11">
        <v>8388000</v>
      </c>
      <c r="D27" s="11">
        <v>1020000</v>
      </c>
      <c r="E27" s="11">
        <v>13781176</v>
      </c>
      <c r="F27" s="11">
        <f t="shared" si="2"/>
        <v>-5393176</v>
      </c>
      <c r="G27" s="11">
        <f>E27</f>
        <v>13781176</v>
      </c>
    </row>
    <row r="28" spans="1:7" ht="24.75" customHeight="1">
      <c r="A28" s="12" t="s">
        <v>322</v>
      </c>
      <c r="B28" s="11">
        <f aca="true" t="shared" si="6" ref="B28:G28">SUM(B6+B11+B19++B22+B25)</f>
        <v>304771000</v>
      </c>
      <c r="C28" s="11">
        <f t="shared" si="6"/>
        <v>269514263</v>
      </c>
      <c r="D28" s="11">
        <f t="shared" si="6"/>
        <v>10510000</v>
      </c>
      <c r="E28" s="11">
        <f t="shared" si="6"/>
        <v>303498406</v>
      </c>
      <c r="F28" s="11">
        <f t="shared" si="6"/>
        <v>-33984143</v>
      </c>
      <c r="G28" s="11">
        <f t="shared" si="6"/>
        <v>303498406</v>
      </c>
    </row>
    <row r="29" ht="15.75">
      <c r="A29" s="13"/>
    </row>
    <row r="30" ht="15.75">
      <c r="A30" s="13"/>
    </row>
    <row r="31" ht="15.75">
      <c r="A31" s="13"/>
    </row>
    <row r="32" ht="15.75">
      <c r="A32" s="13"/>
    </row>
    <row r="33" ht="15.75">
      <c r="A33" s="13"/>
    </row>
    <row r="34" ht="15.75">
      <c r="A34" s="13"/>
    </row>
    <row r="35" ht="15.75">
      <c r="A35" s="13"/>
    </row>
    <row r="36" ht="15.75">
      <c r="A36" s="13"/>
    </row>
    <row r="37" ht="15.75">
      <c r="A37" s="13"/>
    </row>
    <row r="38" ht="15.75">
      <c r="A38" s="13"/>
    </row>
    <row r="39" ht="15.75">
      <c r="A39" s="13"/>
    </row>
    <row r="40" ht="15.75">
      <c r="A40" s="13"/>
    </row>
    <row r="41" ht="15.75">
      <c r="A41" s="13"/>
    </row>
    <row r="42" ht="15.75">
      <c r="A42" s="13"/>
    </row>
    <row r="43" ht="15.75">
      <c r="A43" s="13"/>
    </row>
    <row r="44" ht="15.75">
      <c r="A44" s="13"/>
    </row>
    <row r="45" ht="15.75">
      <c r="A45" s="13"/>
    </row>
    <row r="46" ht="15.75">
      <c r="A46" s="13"/>
    </row>
    <row r="47" ht="15.75">
      <c r="A47" s="13"/>
    </row>
    <row r="48" ht="15.75">
      <c r="A48" s="13"/>
    </row>
    <row r="49" ht="15.75">
      <c r="A49" s="13"/>
    </row>
    <row r="50" ht="15.75">
      <c r="A50" s="13"/>
    </row>
    <row r="51" ht="15.75">
      <c r="A51" s="13"/>
    </row>
    <row r="52" ht="15.75">
      <c r="A52" s="13"/>
    </row>
    <row r="53" ht="15.75">
      <c r="A53" s="13"/>
    </row>
    <row r="54" ht="15.75">
      <c r="A54" s="13"/>
    </row>
    <row r="55" ht="15.75">
      <c r="A55" s="13"/>
    </row>
    <row r="56" ht="15.75">
      <c r="A56" s="13"/>
    </row>
    <row r="57" ht="15.75">
      <c r="A57" s="13"/>
    </row>
    <row r="58" ht="15.75">
      <c r="A58" s="13"/>
    </row>
    <row r="59" ht="15.75">
      <c r="A59" s="13"/>
    </row>
    <row r="60" ht="15.75">
      <c r="A60" s="13"/>
    </row>
    <row r="61" ht="15.75">
      <c r="A61" s="13"/>
    </row>
    <row r="62" ht="15.75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3" ht="15.75">
      <c r="A83" s="13"/>
    </row>
    <row r="84" ht="15.75">
      <c r="A84" s="13"/>
    </row>
    <row r="85" ht="15.75">
      <c r="A85" s="13"/>
    </row>
    <row r="86" ht="15.75">
      <c r="A86" s="13"/>
    </row>
    <row r="87" ht="15.75">
      <c r="A87" s="13"/>
    </row>
    <row r="88" ht="15.75">
      <c r="A88" s="13"/>
    </row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99" ht="15.75">
      <c r="A99" s="13"/>
    </row>
    <row r="100" ht="15.75">
      <c r="A100" s="13"/>
    </row>
    <row r="101" ht="15.75">
      <c r="A101" s="13"/>
    </row>
    <row r="102" ht="15.75">
      <c r="A102" s="13"/>
    </row>
    <row r="103" ht="15.75">
      <c r="A103" s="13"/>
    </row>
    <row r="104" ht="15.75">
      <c r="A104" s="13"/>
    </row>
    <row r="105" ht="15.75">
      <c r="A105" s="13"/>
    </row>
    <row r="106" ht="15.75">
      <c r="A106" s="13"/>
    </row>
    <row r="107" ht="15.75">
      <c r="A107" s="13"/>
    </row>
    <row r="108" ht="15.75">
      <c r="A108" s="13"/>
    </row>
    <row r="109" ht="15.75">
      <c r="A109" s="13"/>
    </row>
    <row r="110" ht="15.75">
      <c r="A110" s="13"/>
    </row>
    <row r="111" ht="15.75">
      <c r="A111" s="13"/>
    </row>
    <row r="112" ht="15.75">
      <c r="A112" s="13"/>
    </row>
    <row r="113" ht="15.75">
      <c r="A113" s="13"/>
    </row>
    <row r="114" ht="15.75">
      <c r="A114" s="13"/>
    </row>
    <row r="115" ht="15.75">
      <c r="A115" s="13"/>
    </row>
    <row r="116" ht="15.75">
      <c r="A116" s="13"/>
    </row>
    <row r="117" ht="15.75">
      <c r="A117" s="13"/>
    </row>
    <row r="118" ht="15.75">
      <c r="A118" s="13"/>
    </row>
    <row r="119" ht="15.75">
      <c r="A119" s="13"/>
    </row>
    <row r="120" ht="15.75">
      <c r="A120" s="13"/>
    </row>
    <row r="121" ht="15.75">
      <c r="A121" s="13"/>
    </row>
    <row r="122" ht="15.75">
      <c r="A122" s="13"/>
    </row>
    <row r="123" ht="15.75">
      <c r="A123" s="13"/>
    </row>
    <row r="124" ht="15.75">
      <c r="A124" s="13"/>
    </row>
    <row r="125" ht="15.75">
      <c r="A125" s="13"/>
    </row>
    <row r="126" ht="15.75">
      <c r="A126" s="13"/>
    </row>
    <row r="127" ht="15.75">
      <c r="A127" s="13"/>
    </row>
    <row r="128" ht="15.75">
      <c r="A128" s="13"/>
    </row>
    <row r="129" ht="15.75">
      <c r="A129" s="13"/>
    </row>
    <row r="130" ht="15.75">
      <c r="A130" s="13"/>
    </row>
    <row r="131" ht="15.75">
      <c r="A131" s="13"/>
    </row>
    <row r="132" ht="15.75">
      <c r="A132" s="13"/>
    </row>
    <row r="133" ht="15.75">
      <c r="A133" s="13"/>
    </row>
    <row r="134" ht="15.75">
      <c r="A134" s="13"/>
    </row>
    <row r="135" ht="15.75">
      <c r="A135" s="13"/>
    </row>
    <row r="136" ht="15.75">
      <c r="A136" s="13"/>
    </row>
    <row r="137" ht="15.75">
      <c r="A137" s="13"/>
    </row>
    <row r="138" ht="15.75">
      <c r="A138" s="13"/>
    </row>
    <row r="139" ht="15.75">
      <c r="A139" s="13"/>
    </row>
    <row r="140" ht="15.75">
      <c r="A140" s="13"/>
    </row>
    <row r="141" ht="15.75">
      <c r="A141" s="13"/>
    </row>
    <row r="142" ht="15.75">
      <c r="A142" s="13"/>
    </row>
    <row r="143" ht="15.75">
      <c r="A143" s="13"/>
    </row>
    <row r="144" ht="15.75">
      <c r="A144" s="13"/>
    </row>
    <row r="145" ht="15.75">
      <c r="A145" s="13"/>
    </row>
    <row r="146" ht="15.75">
      <c r="A146" s="13"/>
    </row>
    <row r="147" ht="15.75">
      <c r="A147" s="13"/>
    </row>
    <row r="148" ht="15.75">
      <c r="A148" s="13"/>
    </row>
    <row r="149" ht="15.75">
      <c r="A149" s="13"/>
    </row>
    <row r="150" ht="15.75">
      <c r="A150" s="13"/>
    </row>
    <row r="151" ht="15.75">
      <c r="A151" s="13"/>
    </row>
    <row r="152" ht="15.75">
      <c r="A152" s="13"/>
    </row>
    <row r="153" ht="15.75">
      <c r="A153" s="13"/>
    </row>
    <row r="154" ht="15.75">
      <c r="A154" s="13"/>
    </row>
    <row r="155" ht="15.75">
      <c r="A155" s="13"/>
    </row>
    <row r="156" ht="15.75">
      <c r="A156" s="13"/>
    </row>
    <row r="157" ht="15.75">
      <c r="A157" s="13"/>
    </row>
    <row r="158" ht="15.75">
      <c r="A158" s="13"/>
    </row>
    <row r="159" ht="15.75">
      <c r="A159" s="13"/>
    </row>
    <row r="160" ht="15.75">
      <c r="A160" s="13"/>
    </row>
    <row r="161" ht="15.75">
      <c r="A161" s="13"/>
    </row>
    <row r="162" ht="15.75">
      <c r="A162" s="13"/>
    </row>
    <row r="163" ht="15.75">
      <c r="A163" s="13"/>
    </row>
    <row r="164" ht="15.75">
      <c r="A164" s="13"/>
    </row>
    <row r="165" ht="15.75">
      <c r="A165" s="13"/>
    </row>
    <row r="166" ht="15.75">
      <c r="A166" s="13"/>
    </row>
    <row r="167" ht="15.75">
      <c r="A167" s="13"/>
    </row>
    <row r="168" ht="15.75">
      <c r="A168" s="13"/>
    </row>
    <row r="169" ht="15.75">
      <c r="A169" s="13"/>
    </row>
    <row r="170" ht="15.75">
      <c r="A170" s="13"/>
    </row>
    <row r="171" ht="15.75">
      <c r="A171" s="13"/>
    </row>
    <row r="172" ht="15.75">
      <c r="A172" s="13"/>
    </row>
    <row r="173" ht="15.75">
      <c r="A173" s="13"/>
    </row>
    <row r="174" ht="15.75">
      <c r="A174" s="13"/>
    </row>
    <row r="175" ht="15.75">
      <c r="A175" s="13"/>
    </row>
    <row r="176" ht="15.75">
      <c r="A176" s="13"/>
    </row>
    <row r="177" ht="15.75">
      <c r="A177" s="13"/>
    </row>
    <row r="178" ht="15.75">
      <c r="A178" s="13"/>
    </row>
    <row r="179" ht="15.75">
      <c r="A179" s="13"/>
    </row>
    <row r="180" ht="15.75">
      <c r="A180" s="13"/>
    </row>
    <row r="181" ht="15.75">
      <c r="A181" s="13"/>
    </row>
    <row r="182" ht="15.75">
      <c r="A182" s="13"/>
    </row>
    <row r="183" ht="15.75">
      <c r="A183" s="13"/>
    </row>
    <row r="184" ht="15.75">
      <c r="A184" s="13"/>
    </row>
    <row r="185" ht="15.75">
      <c r="A185" s="13"/>
    </row>
    <row r="186" ht="15.75">
      <c r="A186" s="13"/>
    </row>
    <row r="187" ht="15.75">
      <c r="A187" s="13"/>
    </row>
    <row r="188" ht="15.75">
      <c r="A188" s="13"/>
    </row>
    <row r="189" ht="15.75">
      <c r="A189" s="13"/>
    </row>
    <row r="190" ht="15.75">
      <c r="A190" s="13"/>
    </row>
    <row r="191" ht="15.75">
      <c r="A191" s="13"/>
    </row>
    <row r="192" ht="15.75">
      <c r="A192" s="13"/>
    </row>
    <row r="193" ht="15.75">
      <c r="A193" s="13"/>
    </row>
    <row r="194" ht="15.75">
      <c r="A194" s="13"/>
    </row>
  </sheetData>
  <mergeCells count="8">
    <mergeCell ref="A1:G1"/>
    <mergeCell ref="A2:G2"/>
    <mergeCell ref="A3:G3"/>
    <mergeCell ref="A4:A5"/>
    <mergeCell ref="B4:B5"/>
    <mergeCell ref="D4:E4"/>
    <mergeCell ref="F4:F5"/>
    <mergeCell ref="G4:G5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1"/>
  <sheetViews>
    <sheetView workbookViewId="0" topLeftCell="A1">
      <selection activeCell="A1" sqref="A1:F1"/>
    </sheetView>
  </sheetViews>
  <sheetFormatPr defaultColWidth="9.00390625" defaultRowHeight="16.5"/>
  <cols>
    <col min="1" max="1" width="29.375" style="1" customWidth="1"/>
    <col min="2" max="2" width="19.00390625" style="1" customWidth="1"/>
    <col min="3" max="3" width="17.25390625" style="1" customWidth="1"/>
    <col min="4" max="4" width="16.375" style="1" customWidth="1"/>
    <col min="5" max="5" width="17.125" style="1" customWidth="1"/>
    <col min="6" max="6" width="18.75390625" style="1" customWidth="1"/>
    <col min="7" max="16384" width="9.00390625" style="1" customWidth="1"/>
  </cols>
  <sheetData>
    <row r="1" spans="1:6" ht="25.5">
      <c r="A1" s="32" t="s">
        <v>0</v>
      </c>
      <c r="B1" s="33"/>
      <c r="C1" s="33"/>
      <c r="D1" s="33"/>
      <c r="E1" s="33"/>
      <c r="F1" s="33"/>
    </row>
    <row r="2" spans="1:10" ht="27.75">
      <c r="A2" s="34" t="s">
        <v>32</v>
      </c>
      <c r="B2" s="35"/>
      <c r="C2" s="35"/>
      <c r="D2" s="35"/>
      <c r="E2" s="35"/>
      <c r="F2" s="35"/>
      <c r="J2" s="14"/>
    </row>
    <row r="3" spans="1:6" ht="16.5">
      <c r="A3" s="36" t="s">
        <v>71</v>
      </c>
      <c r="B3" s="37"/>
      <c r="C3" s="37"/>
      <c r="D3" s="37"/>
      <c r="E3" s="37"/>
      <c r="F3" s="37"/>
    </row>
    <row r="4" spans="1:6" ht="16.5">
      <c r="A4" s="38" t="s">
        <v>33</v>
      </c>
      <c r="B4" s="38" t="s">
        <v>34</v>
      </c>
      <c r="C4" s="2" t="s">
        <v>35</v>
      </c>
      <c r="D4" s="40" t="s">
        <v>36</v>
      </c>
      <c r="E4" s="41"/>
      <c r="F4" s="42" t="s">
        <v>37</v>
      </c>
    </row>
    <row r="5" spans="1:6" ht="16.5">
      <c r="A5" s="39"/>
      <c r="B5" s="39"/>
      <c r="C5" s="3" t="s">
        <v>38</v>
      </c>
      <c r="D5" s="3" t="s">
        <v>39</v>
      </c>
      <c r="E5" s="4" t="s">
        <v>40</v>
      </c>
      <c r="F5" s="43"/>
    </row>
    <row r="6" spans="1:6" ht="24.75" customHeight="1">
      <c r="A6" s="5" t="s">
        <v>41</v>
      </c>
      <c r="B6" s="6">
        <f>SUM(B37)</f>
        <v>0</v>
      </c>
      <c r="C6" s="6">
        <f>SUM(C37)</f>
        <v>0</v>
      </c>
      <c r="D6" s="6">
        <f>SUM(D37)</f>
        <v>53875505</v>
      </c>
      <c r="E6" s="6">
        <f>SUM(E37)</f>
        <v>53875505</v>
      </c>
      <c r="F6" s="6">
        <f aca="true" t="shared" si="0" ref="F6:F41">SUM(C6-E6)</f>
        <v>-53875505</v>
      </c>
    </row>
    <row r="7" spans="1:6" ht="24.75" customHeight="1">
      <c r="A7" s="15" t="s">
        <v>42</v>
      </c>
      <c r="B7" s="6">
        <f>B8+B13</f>
        <v>0</v>
      </c>
      <c r="C7" s="6">
        <f>SUM(C8+C13)</f>
        <v>0</v>
      </c>
      <c r="D7" s="6">
        <f>SUM(D8+D13)</f>
        <v>53725324</v>
      </c>
      <c r="E7" s="6">
        <f>SUM(E8+E13)</f>
        <v>53725324</v>
      </c>
      <c r="F7" s="6">
        <f t="shared" si="0"/>
        <v>-53725324</v>
      </c>
    </row>
    <row r="8" spans="1:6" ht="24.75" customHeight="1">
      <c r="A8" s="16" t="s">
        <v>43</v>
      </c>
      <c r="B8" s="6">
        <f>SUM(B9:B12)</f>
        <v>0</v>
      </c>
      <c r="C8" s="6">
        <f>SUM(C9:C12)</f>
        <v>0</v>
      </c>
      <c r="D8" s="6">
        <f>SUM(D9:D12)</f>
        <v>53686837</v>
      </c>
      <c r="E8" s="6">
        <f>D8</f>
        <v>53686837</v>
      </c>
      <c r="F8" s="6">
        <f t="shared" si="0"/>
        <v>-53686837</v>
      </c>
    </row>
    <row r="9" spans="1:6" ht="24.75" customHeight="1">
      <c r="A9" s="16" t="s">
        <v>44</v>
      </c>
      <c r="B9" s="6">
        <v>0</v>
      </c>
      <c r="C9" s="6">
        <f>B9</f>
        <v>0</v>
      </c>
      <c r="D9" s="6">
        <v>53441317</v>
      </c>
      <c r="E9" s="6">
        <f>D9</f>
        <v>53441317</v>
      </c>
      <c r="F9" s="6">
        <f t="shared" si="0"/>
        <v>-53441317</v>
      </c>
    </row>
    <row r="10" spans="1:6" ht="24.75" customHeight="1">
      <c r="A10" s="7" t="s">
        <v>45</v>
      </c>
      <c r="B10" s="6">
        <v>0</v>
      </c>
      <c r="C10" s="6">
        <f>B10</f>
        <v>0</v>
      </c>
      <c r="D10" s="6">
        <v>41520</v>
      </c>
      <c r="E10" s="6">
        <f>D10</f>
        <v>41520</v>
      </c>
      <c r="F10" s="6">
        <f t="shared" si="0"/>
        <v>-41520</v>
      </c>
    </row>
    <row r="11" spans="1:6" ht="24.75" customHeight="1">
      <c r="A11" s="16" t="s">
        <v>48</v>
      </c>
      <c r="B11" s="6">
        <v>0</v>
      </c>
      <c r="C11" s="6"/>
      <c r="D11" s="6"/>
      <c r="E11" s="6"/>
      <c r="F11" s="6"/>
    </row>
    <row r="12" spans="1:6" ht="24.75" customHeight="1">
      <c r="A12" s="17" t="s">
        <v>46</v>
      </c>
      <c r="B12" s="6">
        <v>0</v>
      </c>
      <c r="C12" s="6">
        <f>B12</f>
        <v>0</v>
      </c>
      <c r="D12" s="6">
        <v>204000</v>
      </c>
      <c r="E12" s="6">
        <f>D12</f>
        <v>204000</v>
      </c>
      <c r="F12" s="6">
        <f t="shared" si="0"/>
        <v>-204000</v>
      </c>
    </row>
    <row r="13" spans="1:6" ht="24.75" customHeight="1">
      <c r="A13" s="16" t="s">
        <v>47</v>
      </c>
      <c r="B13" s="6">
        <f>SUM(B14:B16)</f>
        <v>0</v>
      </c>
      <c r="C13" s="6">
        <f>SUM(C14:C16)</f>
        <v>0</v>
      </c>
      <c r="D13" s="6">
        <f>D14+D15+D16</f>
        <v>38487</v>
      </c>
      <c r="E13" s="6">
        <f>D13</f>
        <v>38487</v>
      </c>
      <c r="F13" s="6">
        <f t="shared" si="0"/>
        <v>-38487</v>
      </c>
    </row>
    <row r="14" spans="1:6" ht="24.75" customHeight="1">
      <c r="A14" s="16" t="s">
        <v>44</v>
      </c>
      <c r="B14" s="6">
        <v>0</v>
      </c>
      <c r="C14" s="6">
        <f>B14</f>
        <v>0</v>
      </c>
      <c r="D14" s="6">
        <v>0</v>
      </c>
      <c r="E14" s="6">
        <v>0</v>
      </c>
      <c r="F14" s="6">
        <f t="shared" si="0"/>
        <v>0</v>
      </c>
    </row>
    <row r="15" spans="1:6" ht="24.75" customHeight="1">
      <c r="A15" s="7" t="s">
        <v>45</v>
      </c>
      <c r="B15" s="6">
        <v>0</v>
      </c>
      <c r="C15" s="6">
        <f>B15</f>
        <v>0</v>
      </c>
      <c r="D15" s="6">
        <v>38487</v>
      </c>
      <c r="E15" s="6">
        <f>D15</f>
        <v>38487</v>
      </c>
      <c r="F15" s="6">
        <f t="shared" si="0"/>
        <v>-38487</v>
      </c>
    </row>
    <row r="16" spans="1:6" ht="24.75" customHeight="1">
      <c r="A16" s="16" t="s">
        <v>48</v>
      </c>
      <c r="B16" s="6">
        <v>0</v>
      </c>
      <c r="C16" s="6">
        <v>0</v>
      </c>
      <c r="D16" s="6">
        <v>0</v>
      </c>
      <c r="E16" s="6">
        <v>0</v>
      </c>
      <c r="F16" s="6">
        <f t="shared" si="0"/>
        <v>0</v>
      </c>
    </row>
    <row r="17" spans="1:6" ht="24.75" customHeight="1">
      <c r="A17" s="18" t="s">
        <v>49</v>
      </c>
      <c r="B17" s="6">
        <f>SUM(B18)</f>
        <v>0</v>
      </c>
      <c r="C17" s="6">
        <f>SUM(C18)</f>
        <v>0</v>
      </c>
      <c r="D17" s="6">
        <f>SUM(D18)</f>
        <v>126181</v>
      </c>
      <c r="E17" s="6">
        <f>SUM(E18)</f>
        <v>126181</v>
      </c>
      <c r="F17" s="6">
        <f t="shared" si="0"/>
        <v>-126181</v>
      </c>
    </row>
    <row r="18" spans="1:6" ht="24.75" customHeight="1">
      <c r="A18" s="19" t="s">
        <v>50</v>
      </c>
      <c r="B18" s="6">
        <f>SUM(B19:B23)</f>
        <v>0</v>
      </c>
      <c r="C18" s="6">
        <f>SUM(C19:C23)</f>
        <v>0</v>
      </c>
      <c r="D18" s="6">
        <f>SUM(D19:D23)</f>
        <v>126181</v>
      </c>
      <c r="E18" s="6">
        <f>SUM(E19:E23)</f>
        <v>126181</v>
      </c>
      <c r="F18" s="6">
        <f t="shared" si="0"/>
        <v>-126181</v>
      </c>
    </row>
    <row r="19" spans="1:6" ht="24.75" customHeight="1">
      <c r="A19" s="16" t="s">
        <v>44</v>
      </c>
      <c r="B19" s="6">
        <v>0</v>
      </c>
      <c r="C19" s="6">
        <f>B19</f>
        <v>0</v>
      </c>
      <c r="D19" s="6">
        <v>0</v>
      </c>
      <c r="E19" s="6">
        <f>D19</f>
        <v>0</v>
      </c>
      <c r="F19" s="6">
        <f t="shared" si="0"/>
        <v>0</v>
      </c>
    </row>
    <row r="20" spans="1:6" ht="24.75" customHeight="1">
      <c r="A20" s="7" t="s">
        <v>45</v>
      </c>
      <c r="B20" s="6">
        <v>0</v>
      </c>
      <c r="C20" s="6">
        <v>0</v>
      </c>
      <c r="D20" s="6">
        <v>126181</v>
      </c>
      <c r="E20" s="6">
        <f>D20</f>
        <v>126181</v>
      </c>
      <c r="F20" s="6">
        <f t="shared" si="0"/>
        <v>-126181</v>
      </c>
    </row>
    <row r="21" spans="1:6" ht="24.75" customHeight="1">
      <c r="A21" s="16" t="s">
        <v>48</v>
      </c>
      <c r="B21" s="6">
        <v>0</v>
      </c>
      <c r="C21" s="6">
        <v>0</v>
      </c>
      <c r="D21" s="6">
        <v>0</v>
      </c>
      <c r="E21" s="6">
        <v>0</v>
      </c>
      <c r="F21" s="6">
        <f t="shared" si="0"/>
        <v>0</v>
      </c>
    </row>
    <row r="22" spans="1:6" ht="24.75" customHeight="1">
      <c r="A22" s="17" t="s">
        <v>46</v>
      </c>
      <c r="B22" s="6">
        <v>0</v>
      </c>
      <c r="C22" s="6">
        <v>0</v>
      </c>
      <c r="D22" s="6">
        <v>0</v>
      </c>
      <c r="E22" s="6">
        <v>0</v>
      </c>
      <c r="F22" s="6">
        <f t="shared" si="0"/>
        <v>0</v>
      </c>
    </row>
    <row r="23" spans="1:6" ht="24.75" customHeight="1">
      <c r="A23" s="7" t="s">
        <v>51</v>
      </c>
      <c r="B23" s="6">
        <v>0</v>
      </c>
      <c r="C23" s="6">
        <v>0</v>
      </c>
      <c r="D23" s="6">
        <v>0</v>
      </c>
      <c r="E23" s="6">
        <v>0</v>
      </c>
      <c r="F23" s="6">
        <f t="shared" si="0"/>
        <v>0</v>
      </c>
    </row>
    <row r="24" spans="1:6" ht="24.75" customHeight="1">
      <c r="A24" s="18" t="s">
        <v>52</v>
      </c>
      <c r="B24" s="6">
        <f>SUM(B25)</f>
        <v>0</v>
      </c>
      <c r="C24" s="6">
        <f>SUM(C25)</f>
        <v>0</v>
      </c>
      <c r="D24" s="6">
        <f>D25</f>
        <v>0</v>
      </c>
      <c r="E24" s="6">
        <f>SUM(E25)</f>
        <v>0</v>
      </c>
      <c r="F24" s="6">
        <f t="shared" si="0"/>
        <v>0</v>
      </c>
    </row>
    <row r="25" spans="1:6" ht="24.75" customHeight="1">
      <c r="A25" s="16" t="s">
        <v>53</v>
      </c>
      <c r="B25" s="6">
        <f>B26+B27</f>
        <v>0</v>
      </c>
      <c r="C25" s="6">
        <f>SUM(C26)</f>
        <v>0</v>
      </c>
      <c r="D25" s="6">
        <f>D26</f>
        <v>0</v>
      </c>
      <c r="E25" s="6">
        <f>E26</f>
        <v>0</v>
      </c>
      <c r="F25" s="6">
        <f t="shared" si="0"/>
        <v>0</v>
      </c>
    </row>
    <row r="26" spans="1:6" ht="24.75" customHeight="1">
      <c r="A26" s="7" t="s">
        <v>45</v>
      </c>
      <c r="B26" s="6">
        <v>0</v>
      </c>
      <c r="C26" s="6">
        <v>0</v>
      </c>
      <c r="D26" s="6">
        <v>0</v>
      </c>
      <c r="E26" s="6">
        <f>D26</f>
        <v>0</v>
      </c>
      <c r="F26" s="6">
        <f t="shared" si="0"/>
        <v>0</v>
      </c>
    </row>
    <row r="27" spans="1:6" ht="24.75" customHeight="1">
      <c r="A27" s="16" t="s">
        <v>48</v>
      </c>
      <c r="B27" s="6">
        <v>0</v>
      </c>
      <c r="C27" s="6"/>
      <c r="D27" s="6"/>
      <c r="E27" s="6"/>
      <c r="F27" s="6"/>
    </row>
    <row r="28" spans="1:6" ht="24.75" customHeight="1">
      <c r="A28" s="18" t="s">
        <v>54</v>
      </c>
      <c r="B28" s="6">
        <f>B29</f>
        <v>0</v>
      </c>
      <c r="C28" s="6"/>
      <c r="D28" s="6">
        <v>0</v>
      </c>
      <c r="E28" s="6">
        <v>0</v>
      </c>
      <c r="F28" s="6">
        <f t="shared" si="0"/>
        <v>0</v>
      </c>
    </row>
    <row r="29" spans="1:6" ht="24.75" customHeight="1">
      <c r="A29" s="7" t="s">
        <v>55</v>
      </c>
      <c r="B29" s="6">
        <f>B30</f>
        <v>0</v>
      </c>
      <c r="C29" s="6">
        <v>0</v>
      </c>
      <c r="D29" s="6">
        <v>0</v>
      </c>
      <c r="E29" s="6">
        <v>0</v>
      </c>
      <c r="F29" s="6">
        <f t="shared" si="0"/>
        <v>0</v>
      </c>
    </row>
    <row r="30" spans="1:6" ht="24.75" customHeight="1">
      <c r="A30" s="7" t="s">
        <v>51</v>
      </c>
      <c r="B30" s="6">
        <v>0</v>
      </c>
      <c r="C30" s="6">
        <v>0</v>
      </c>
      <c r="D30" s="6">
        <v>0</v>
      </c>
      <c r="E30" s="6">
        <v>0</v>
      </c>
      <c r="F30" s="6">
        <f t="shared" si="0"/>
        <v>0</v>
      </c>
    </row>
    <row r="31" spans="1:6" ht="24.75" customHeight="1">
      <c r="A31" s="18" t="s">
        <v>56</v>
      </c>
      <c r="B31" s="6">
        <f>SUM(B32)</f>
        <v>0</v>
      </c>
      <c r="C31" s="6">
        <f>SUM(C32)</f>
        <v>0</v>
      </c>
      <c r="D31" s="6">
        <f>SUM(D32)</f>
        <v>24000</v>
      </c>
      <c r="E31" s="6">
        <f>SUM(E32)</f>
        <v>24000</v>
      </c>
      <c r="F31" s="6">
        <f t="shared" si="0"/>
        <v>-24000</v>
      </c>
    </row>
    <row r="32" spans="1:6" ht="24.75" customHeight="1">
      <c r="A32" s="20" t="s">
        <v>57</v>
      </c>
      <c r="B32" s="6">
        <f>SUM(B33:B36)</f>
        <v>0</v>
      </c>
      <c r="C32" s="6">
        <f>SUM(C33:C35)</f>
        <v>0</v>
      </c>
      <c r="D32" s="6">
        <f>SUM(D33:D35)</f>
        <v>24000</v>
      </c>
      <c r="E32" s="6">
        <f>SUM(E33:E35)</f>
        <v>24000</v>
      </c>
      <c r="F32" s="6">
        <f t="shared" si="0"/>
        <v>-24000</v>
      </c>
    </row>
    <row r="33" spans="1:6" ht="24.75" customHeight="1">
      <c r="A33" s="16" t="s">
        <v>44</v>
      </c>
      <c r="B33" s="6">
        <v>0</v>
      </c>
      <c r="C33" s="6">
        <v>0</v>
      </c>
      <c r="D33" s="6">
        <v>0</v>
      </c>
      <c r="E33" s="6">
        <v>0</v>
      </c>
      <c r="F33" s="6">
        <f t="shared" si="0"/>
        <v>0</v>
      </c>
    </row>
    <row r="34" spans="1:6" ht="24.75" customHeight="1">
      <c r="A34" s="7" t="s">
        <v>45</v>
      </c>
      <c r="B34" s="6">
        <v>0</v>
      </c>
      <c r="C34" s="6">
        <v>0</v>
      </c>
      <c r="D34" s="6">
        <v>24000</v>
      </c>
      <c r="E34" s="6">
        <f>D34</f>
        <v>24000</v>
      </c>
      <c r="F34" s="6">
        <f t="shared" si="0"/>
        <v>-24000</v>
      </c>
    </row>
    <row r="35" spans="1:6" ht="24.75" customHeight="1">
      <c r="A35" s="16" t="s">
        <v>48</v>
      </c>
      <c r="B35" s="6">
        <v>0</v>
      </c>
      <c r="C35" s="6">
        <v>0</v>
      </c>
      <c r="D35" s="6">
        <v>0</v>
      </c>
      <c r="E35" s="6">
        <v>0</v>
      </c>
      <c r="F35" s="6">
        <f t="shared" si="0"/>
        <v>0</v>
      </c>
    </row>
    <row r="36" spans="1:6" ht="24.75" customHeight="1">
      <c r="A36" s="30" t="s">
        <v>46</v>
      </c>
      <c r="B36" s="11">
        <v>0</v>
      </c>
      <c r="C36" s="11"/>
      <c r="D36" s="11"/>
      <c r="E36" s="11"/>
      <c r="F36" s="6"/>
    </row>
    <row r="37" spans="1:6" ht="24.75" customHeight="1">
      <c r="A37" s="21" t="s">
        <v>58</v>
      </c>
      <c r="B37" s="11">
        <f>B7+B17+B24+B28+B31</f>
        <v>0</v>
      </c>
      <c r="C37" s="11">
        <f>SUM(C7+C17+C24+C31)</f>
        <v>0</v>
      </c>
      <c r="D37" s="11">
        <f>SUM(D7+D17+D24+D31)</f>
        <v>53875505</v>
      </c>
      <c r="E37" s="11">
        <f>SUM(E7+E17+E24+E31)</f>
        <v>53875505</v>
      </c>
      <c r="F37" s="22">
        <f t="shared" si="0"/>
        <v>-53875505</v>
      </c>
    </row>
    <row r="38" spans="1:6" ht="24.75" customHeight="1">
      <c r="A38" s="23" t="s">
        <v>59</v>
      </c>
      <c r="B38" s="6">
        <f aca="true" t="shared" si="1" ref="B38:E39">SUM(B39)</f>
        <v>0</v>
      </c>
      <c r="C38" s="6">
        <f t="shared" si="1"/>
        <v>0</v>
      </c>
      <c r="D38" s="6">
        <f t="shared" si="1"/>
        <v>5181769</v>
      </c>
      <c r="E38" s="6">
        <f t="shared" si="1"/>
        <v>5181769</v>
      </c>
      <c r="F38" s="6">
        <f t="shared" si="0"/>
        <v>-5181769</v>
      </c>
    </row>
    <row r="39" spans="1:6" ht="24.75" customHeight="1">
      <c r="A39" s="24" t="s">
        <v>60</v>
      </c>
      <c r="B39" s="6">
        <f t="shared" si="1"/>
        <v>0</v>
      </c>
      <c r="C39" s="6">
        <f t="shared" si="1"/>
        <v>0</v>
      </c>
      <c r="D39" s="6">
        <f t="shared" si="1"/>
        <v>5181769</v>
      </c>
      <c r="E39" s="6">
        <f t="shared" si="1"/>
        <v>5181769</v>
      </c>
      <c r="F39" s="6">
        <f t="shared" si="0"/>
        <v>-5181769</v>
      </c>
    </row>
    <row r="40" spans="1:6" ht="24.75" customHeight="1">
      <c r="A40" s="25" t="s">
        <v>61</v>
      </c>
      <c r="B40" s="6">
        <f>B41</f>
        <v>0</v>
      </c>
      <c r="C40" s="6">
        <f>SUM(C41)</f>
        <v>0</v>
      </c>
      <c r="D40" s="6">
        <f>SUM(D41)</f>
        <v>5181769</v>
      </c>
      <c r="E40" s="6">
        <f>SUM(E41)</f>
        <v>5181769</v>
      </c>
      <c r="F40" s="6">
        <f t="shared" si="0"/>
        <v>-5181769</v>
      </c>
    </row>
    <row r="41" spans="1:6" ht="24.75" customHeight="1">
      <c r="A41" s="16" t="s">
        <v>44</v>
      </c>
      <c r="B41" s="6">
        <v>0</v>
      </c>
      <c r="C41" s="6">
        <f>B41</f>
        <v>0</v>
      </c>
      <c r="D41" s="6">
        <v>5181769</v>
      </c>
      <c r="E41" s="6">
        <f>D41</f>
        <v>5181769</v>
      </c>
      <c r="F41" s="6">
        <f t="shared" si="0"/>
        <v>-5181769</v>
      </c>
    </row>
    <row r="42" spans="1:6" ht="24.75" customHeight="1">
      <c r="A42" s="23" t="s">
        <v>62</v>
      </c>
      <c r="B42" s="6">
        <f>B43+B47</f>
        <v>0</v>
      </c>
      <c r="C42" s="6">
        <f>C43+C47</f>
        <v>0</v>
      </c>
      <c r="D42" s="6">
        <f>D43+D47</f>
        <v>49000</v>
      </c>
      <c r="E42" s="6">
        <f>E43+E47</f>
        <v>49000</v>
      </c>
      <c r="F42" s="6">
        <f>F43+F47</f>
        <v>-49000</v>
      </c>
    </row>
    <row r="43" spans="1:6" ht="24.75" customHeight="1">
      <c r="A43" s="31" t="s">
        <v>68</v>
      </c>
      <c r="B43" s="6">
        <f>B44</f>
        <v>0</v>
      </c>
      <c r="C43" s="6">
        <f>SUM(C44)</f>
        <v>0</v>
      </c>
      <c r="D43" s="6">
        <f>SUM(D44)</f>
        <v>49000</v>
      </c>
      <c r="E43" s="6">
        <f>SUM(E44)</f>
        <v>49000</v>
      </c>
      <c r="F43" s="6">
        <f>SUM(F44)</f>
        <v>-49000</v>
      </c>
    </row>
    <row r="44" spans="1:6" ht="24.75" customHeight="1">
      <c r="A44" s="16" t="s">
        <v>69</v>
      </c>
      <c r="B44" s="6">
        <f>B45+B46</f>
        <v>0</v>
      </c>
      <c r="C44" s="6">
        <f>C45+C46</f>
        <v>0</v>
      </c>
      <c r="D44" s="6">
        <f>D45+D46</f>
        <v>49000</v>
      </c>
      <c r="E44" s="6">
        <f>E45+E46</f>
        <v>49000</v>
      </c>
      <c r="F44" s="6">
        <f>F45+F46</f>
        <v>-49000</v>
      </c>
    </row>
    <row r="45" spans="1:6" ht="24.75" customHeight="1">
      <c r="A45" s="16" t="s">
        <v>44</v>
      </c>
      <c r="B45" s="6">
        <v>0</v>
      </c>
      <c r="C45" s="6">
        <v>0</v>
      </c>
      <c r="D45" s="6">
        <v>0</v>
      </c>
      <c r="E45" s="6">
        <f>D45</f>
        <v>0</v>
      </c>
      <c r="F45" s="6">
        <f>SUM(C45-E45)</f>
        <v>0</v>
      </c>
    </row>
    <row r="46" spans="1:6" ht="24.75" customHeight="1">
      <c r="A46" s="17" t="s">
        <v>46</v>
      </c>
      <c r="B46" s="6">
        <v>0</v>
      </c>
      <c r="C46" s="6">
        <f>B46</f>
        <v>0</v>
      </c>
      <c r="D46" s="6">
        <v>49000</v>
      </c>
      <c r="E46" s="6">
        <v>49000</v>
      </c>
      <c r="F46" s="6">
        <f>SUM(C46-E46)</f>
        <v>-49000</v>
      </c>
    </row>
    <row r="47" spans="1:6" ht="24.75" customHeight="1">
      <c r="A47" s="18" t="s">
        <v>63</v>
      </c>
      <c r="B47" s="6">
        <f aca="true" t="shared" si="2" ref="B47:E48">B48</f>
        <v>0</v>
      </c>
      <c r="C47" s="6">
        <f t="shared" si="2"/>
        <v>0</v>
      </c>
      <c r="D47" s="6">
        <f t="shared" si="2"/>
        <v>0</v>
      </c>
      <c r="E47" s="6">
        <f t="shared" si="2"/>
        <v>0</v>
      </c>
      <c r="F47" s="6">
        <f>SUM(F48)</f>
        <v>0</v>
      </c>
    </row>
    <row r="48" spans="1:6" ht="24.75" customHeight="1">
      <c r="A48" s="26" t="s">
        <v>63</v>
      </c>
      <c r="B48" s="6">
        <f t="shared" si="2"/>
        <v>0</v>
      </c>
      <c r="C48" s="6">
        <f t="shared" si="2"/>
        <v>0</v>
      </c>
      <c r="D48" s="6">
        <f t="shared" si="2"/>
        <v>0</v>
      </c>
      <c r="E48" s="6">
        <f t="shared" si="2"/>
        <v>0</v>
      </c>
      <c r="F48" s="6">
        <f>SUM(F49)</f>
        <v>0</v>
      </c>
    </row>
    <row r="49" spans="1:6" ht="24.75" customHeight="1">
      <c r="A49" s="27" t="s">
        <v>64</v>
      </c>
      <c r="B49" s="6">
        <v>0</v>
      </c>
      <c r="C49" s="6">
        <f>B49</f>
        <v>0</v>
      </c>
      <c r="D49" s="6">
        <v>0</v>
      </c>
      <c r="E49" s="6">
        <v>0</v>
      </c>
      <c r="F49" s="6">
        <f>C49-E49</f>
        <v>0</v>
      </c>
    </row>
    <row r="50" spans="1:6" ht="16.5">
      <c r="A50" s="28" t="s">
        <v>65</v>
      </c>
      <c r="B50" s="22">
        <f>SUM(B38+B42)</f>
        <v>0</v>
      </c>
      <c r="C50" s="22">
        <f>SUM(C38+C42)</f>
        <v>0</v>
      </c>
      <c r="D50" s="22">
        <f>SUM(D38+D42)</f>
        <v>5230769</v>
      </c>
      <c r="E50" s="22">
        <f>SUM(E38+E42)</f>
        <v>5230769</v>
      </c>
      <c r="F50" s="22">
        <f>SUM(F38+F42)</f>
        <v>-5230769</v>
      </c>
    </row>
    <row r="51" spans="1:6" ht="16.5">
      <c r="A51" s="29" t="s">
        <v>66</v>
      </c>
      <c r="B51" s="11">
        <f>SUM(B37+B50)</f>
        <v>0</v>
      </c>
      <c r="C51" s="11">
        <f>SUM(C37+C50)</f>
        <v>0</v>
      </c>
      <c r="D51" s="11">
        <f>SUM(D37+D50)</f>
        <v>59106274</v>
      </c>
      <c r="E51" s="11">
        <f>SUM(E37+E50)</f>
        <v>59106274</v>
      </c>
      <c r="F51" s="11">
        <f>SUM(F37+F50)</f>
        <v>-59106274</v>
      </c>
    </row>
  </sheetData>
  <mergeCells count="7">
    <mergeCell ref="A1:F1"/>
    <mergeCell ref="A2:F2"/>
    <mergeCell ref="A3:F3"/>
    <mergeCell ref="A4:A5"/>
    <mergeCell ref="B4:B5"/>
    <mergeCell ref="D4:E4"/>
    <mergeCell ref="F4:F5"/>
  </mergeCells>
  <printOptions/>
  <pageMargins left="0.75" right="0.75" top="1" bottom="1" header="0.5" footer="0.5"/>
  <pageSetup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J51"/>
  <sheetViews>
    <sheetView workbookViewId="0" topLeftCell="A37">
      <selection activeCell="F51" sqref="F51"/>
    </sheetView>
  </sheetViews>
  <sheetFormatPr defaultColWidth="9.00390625" defaultRowHeight="16.5"/>
  <cols>
    <col min="1" max="1" width="29.375" style="1" customWidth="1"/>
    <col min="2" max="2" width="19.00390625" style="1" customWidth="1"/>
    <col min="3" max="3" width="17.25390625" style="1" customWidth="1"/>
    <col min="4" max="4" width="16.375" style="1" customWidth="1"/>
    <col min="5" max="5" width="17.125" style="1" customWidth="1"/>
    <col min="6" max="6" width="18.75390625" style="1" customWidth="1"/>
    <col min="7" max="16384" width="9.00390625" style="1" customWidth="1"/>
  </cols>
  <sheetData>
    <row r="1" spans="1:6" ht="25.5">
      <c r="A1" s="32" t="s">
        <v>138</v>
      </c>
      <c r="B1" s="33"/>
      <c r="C1" s="33"/>
      <c r="D1" s="33"/>
      <c r="E1" s="33"/>
      <c r="F1" s="33"/>
    </row>
    <row r="2" spans="1:10" ht="27.75">
      <c r="A2" s="34" t="s">
        <v>143</v>
      </c>
      <c r="B2" s="35"/>
      <c r="C2" s="35"/>
      <c r="D2" s="35"/>
      <c r="E2" s="35"/>
      <c r="F2" s="35"/>
      <c r="J2" s="14"/>
    </row>
    <row r="3" spans="1:6" ht="16.5">
      <c r="A3" s="36" t="s">
        <v>324</v>
      </c>
      <c r="B3" s="37"/>
      <c r="C3" s="37"/>
      <c r="D3" s="37"/>
      <c r="E3" s="37"/>
      <c r="F3" s="37"/>
    </row>
    <row r="4" spans="1:6" ht="16.5">
      <c r="A4" s="38" t="s">
        <v>2</v>
      </c>
      <c r="B4" s="38" t="s">
        <v>3</v>
      </c>
      <c r="C4" s="2" t="s">
        <v>4</v>
      </c>
      <c r="D4" s="40" t="s">
        <v>144</v>
      </c>
      <c r="E4" s="41"/>
      <c r="F4" s="42" t="s">
        <v>145</v>
      </c>
    </row>
    <row r="5" spans="1:6" ht="16.5">
      <c r="A5" s="39"/>
      <c r="B5" s="39"/>
      <c r="C5" s="3" t="s">
        <v>139</v>
      </c>
      <c r="D5" s="3" t="s">
        <v>140</v>
      </c>
      <c r="E5" s="4" t="s">
        <v>141</v>
      </c>
      <c r="F5" s="43"/>
    </row>
    <row r="6" spans="1:6" ht="24.75" customHeight="1">
      <c r="A6" s="5" t="s">
        <v>146</v>
      </c>
      <c r="B6" s="6">
        <f>SUM(B37)</f>
        <v>2250660100</v>
      </c>
      <c r="C6" s="6">
        <f>SUM(C37)</f>
        <v>1246999714</v>
      </c>
      <c r="D6" s="6">
        <f>SUM(D37)</f>
        <v>28291140</v>
      </c>
      <c r="E6" s="6">
        <f>SUM(E37)</f>
        <v>672932511</v>
      </c>
      <c r="F6" s="6">
        <f>SUM(C6-E6)</f>
        <v>574067203</v>
      </c>
    </row>
    <row r="7" spans="1:6" ht="24.75" customHeight="1">
      <c r="A7" s="15" t="s">
        <v>147</v>
      </c>
      <c r="B7" s="6">
        <f>B8+B13</f>
        <v>236231264</v>
      </c>
      <c r="C7" s="6">
        <f>SUM(C8+C13)</f>
        <v>204666764</v>
      </c>
      <c r="D7" s="6">
        <f>SUM(D8+D13)</f>
        <v>14463157</v>
      </c>
      <c r="E7" s="6">
        <f>SUM(E8+E13)</f>
        <v>177192963</v>
      </c>
      <c r="F7" s="6">
        <f>SUM(C7-E7)</f>
        <v>27473801</v>
      </c>
    </row>
    <row r="8" spans="1:6" ht="24.75" customHeight="1">
      <c r="A8" s="16" t="s">
        <v>148</v>
      </c>
      <c r="B8" s="6">
        <f>SUM(B9:B12)</f>
        <v>229831264</v>
      </c>
      <c r="C8" s="6">
        <f>SUM(C9:C12)</f>
        <v>200292264</v>
      </c>
      <c r="D8" s="6">
        <f>SUM(D9:D12)</f>
        <v>13213476</v>
      </c>
      <c r="E8" s="6">
        <f>SUM(E9:E12)</f>
        <v>173955009</v>
      </c>
      <c r="F8" s="6">
        <f>SUM(F9:F12)</f>
        <v>26337255</v>
      </c>
    </row>
    <row r="9" spans="1:6" ht="24.75" customHeight="1">
      <c r="A9" s="16" t="s">
        <v>149</v>
      </c>
      <c r="B9" s="6">
        <v>224338000</v>
      </c>
      <c r="C9" s="6">
        <v>195296000</v>
      </c>
      <c r="D9" s="6">
        <v>12802629</v>
      </c>
      <c r="E9" s="6">
        <v>169732426</v>
      </c>
      <c r="F9" s="6">
        <f>SUM(C9-E9)</f>
        <v>25563574</v>
      </c>
    </row>
    <row r="10" spans="1:6" ht="24.75" customHeight="1">
      <c r="A10" s="7" t="s">
        <v>150</v>
      </c>
      <c r="B10" s="6">
        <v>4851264</v>
      </c>
      <c r="C10" s="6">
        <v>4354264</v>
      </c>
      <c r="D10" s="6">
        <v>406847</v>
      </c>
      <c r="E10" s="6">
        <v>3606583</v>
      </c>
      <c r="F10" s="6">
        <f>SUM(C10-E10)</f>
        <v>747681</v>
      </c>
    </row>
    <row r="11" spans="1:6" ht="24.75" customHeight="1">
      <c r="A11" s="16" t="s">
        <v>151</v>
      </c>
      <c r="B11" s="6">
        <v>0</v>
      </c>
      <c r="C11" s="6"/>
      <c r="D11" s="6"/>
      <c r="E11" s="6"/>
      <c r="F11" s="6"/>
    </row>
    <row r="12" spans="1:6" ht="24.75" customHeight="1">
      <c r="A12" s="17" t="s">
        <v>152</v>
      </c>
      <c r="B12" s="6">
        <v>642000</v>
      </c>
      <c r="C12" s="6">
        <v>642000</v>
      </c>
      <c r="D12" s="6">
        <v>4000</v>
      </c>
      <c r="E12" s="6">
        <v>616000</v>
      </c>
      <c r="F12" s="6">
        <f aca="true" t="shared" si="0" ref="F12:F22">SUM(C12-E12)</f>
        <v>26000</v>
      </c>
    </row>
    <row r="13" spans="1:6" ht="24.75" customHeight="1">
      <c r="A13" s="16" t="s">
        <v>153</v>
      </c>
      <c r="B13" s="6">
        <f>SUM(B14:B16)</f>
        <v>6400000</v>
      </c>
      <c r="C13" s="6">
        <f>SUM(C14:C16)</f>
        <v>4374500</v>
      </c>
      <c r="D13" s="6">
        <f>D14+D15+D16</f>
        <v>1249681</v>
      </c>
      <c r="E13" s="6">
        <f>E14+E15+E16</f>
        <v>3237954</v>
      </c>
      <c r="F13" s="6">
        <f t="shared" si="0"/>
        <v>1136546</v>
      </c>
    </row>
    <row r="14" spans="1:6" ht="24.75" customHeight="1">
      <c r="A14" s="16" t="s">
        <v>149</v>
      </c>
      <c r="B14" s="6">
        <v>186000</v>
      </c>
      <c r="C14" s="6">
        <v>158000</v>
      </c>
      <c r="D14" s="6">
        <v>45307</v>
      </c>
      <c r="E14" s="6">
        <v>137632</v>
      </c>
      <c r="F14" s="6">
        <f t="shared" si="0"/>
        <v>20368</v>
      </c>
    </row>
    <row r="15" spans="1:6" ht="24.75" customHeight="1">
      <c r="A15" s="7" t="s">
        <v>150</v>
      </c>
      <c r="B15" s="6">
        <v>3538681</v>
      </c>
      <c r="C15" s="6">
        <v>3041181</v>
      </c>
      <c r="D15" s="6">
        <v>239438</v>
      </c>
      <c r="E15" s="6">
        <v>1925219</v>
      </c>
      <c r="F15" s="6">
        <f t="shared" si="0"/>
        <v>1115962</v>
      </c>
    </row>
    <row r="16" spans="1:6" ht="24.75" customHeight="1">
      <c r="A16" s="16" t="s">
        <v>151</v>
      </c>
      <c r="B16" s="6">
        <v>2675319</v>
      </c>
      <c r="C16" s="6">
        <v>1175319</v>
      </c>
      <c r="D16" s="6">
        <v>964936</v>
      </c>
      <c r="E16" s="6">
        <v>1175103</v>
      </c>
      <c r="F16" s="6">
        <f t="shared" si="0"/>
        <v>216</v>
      </c>
    </row>
    <row r="17" spans="1:6" ht="24.75" customHeight="1">
      <c r="A17" s="18" t="s">
        <v>154</v>
      </c>
      <c r="B17" s="6">
        <f>SUM(B18)</f>
        <v>122822100</v>
      </c>
      <c r="C17" s="6">
        <f>SUM(C18)</f>
        <v>106688550</v>
      </c>
      <c r="D17" s="6">
        <f>SUM(D18)</f>
        <v>9528066</v>
      </c>
      <c r="E17" s="6">
        <f>SUM(E18)</f>
        <v>22046503</v>
      </c>
      <c r="F17" s="6">
        <f t="shared" si="0"/>
        <v>84642047</v>
      </c>
    </row>
    <row r="18" spans="1:6" ht="24.75" customHeight="1">
      <c r="A18" s="19" t="s">
        <v>155</v>
      </c>
      <c r="B18" s="6">
        <f>SUM(B19:B23)</f>
        <v>122822100</v>
      </c>
      <c r="C18" s="6">
        <f>SUM(C19:C23)</f>
        <v>106688550</v>
      </c>
      <c r="D18" s="6">
        <f>SUM(D19:D23)</f>
        <v>9528066</v>
      </c>
      <c r="E18" s="6">
        <f>SUM(E19:E23)</f>
        <v>22046503</v>
      </c>
      <c r="F18" s="6">
        <f t="shared" si="0"/>
        <v>84642047</v>
      </c>
    </row>
    <row r="19" spans="1:6" ht="24.75" customHeight="1">
      <c r="A19" s="16" t="s">
        <v>149</v>
      </c>
      <c r="B19" s="6">
        <v>8054000</v>
      </c>
      <c r="C19" s="6">
        <v>7487850</v>
      </c>
      <c r="D19" s="6">
        <v>493756</v>
      </c>
      <c r="E19" s="6">
        <v>6330352</v>
      </c>
      <c r="F19" s="6">
        <f t="shared" si="0"/>
        <v>1157498</v>
      </c>
    </row>
    <row r="20" spans="1:6" ht="24.75" customHeight="1">
      <c r="A20" s="7" t="s">
        <v>150</v>
      </c>
      <c r="B20" s="6">
        <v>15946556</v>
      </c>
      <c r="C20" s="6">
        <v>12850156</v>
      </c>
      <c r="D20" s="6">
        <v>721350</v>
      </c>
      <c r="E20" s="6">
        <v>7093347</v>
      </c>
      <c r="F20" s="6">
        <f t="shared" si="0"/>
        <v>5756809</v>
      </c>
    </row>
    <row r="21" spans="1:6" ht="24.75" customHeight="1">
      <c r="A21" s="16" t="s">
        <v>151</v>
      </c>
      <c r="B21" s="6">
        <v>19773544</v>
      </c>
      <c r="C21" s="6">
        <v>9874544</v>
      </c>
      <c r="D21" s="6">
        <v>0</v>
      </c>
      <c r="E21" s="6">
        <v>49744</v>
      </c>
      <c r="F21" s="6">
        <f t="shared" si="0"/>
        <v>9824800</v>
      </c>
    </row>
    <row r="22" spans="1:6" ht="24.75" customHeight="1">
      <c r="A22" s="17" t="s">
        <v>152</v>
      </c>
      <c r="B22" s="6">
        <v>78048000</v>
      </c>
      <c r="C22" s="6">
        <v>76338000</v>
      </c>
      <c r="D22" s="6">
        <v>8312960</v>
      </c>
      <c r="E22" s="6">
        <v>8441460</v>
      </c>
      <c r="F22" s="6">
        <f t="shared" si="0"/>
        <v>67896540</v>
      </c>
    </row>
    <row r="23" spans="1:6" ht="24.75" customHeight="1">
      <c r="A23" s="7" t="s">
        <v>156</v>
      </c>
      <c r="B23" s="6">
        <v>1000000</v>
      </c>
      <c r="C23" s="6">
        <v>138000</v>
      </c>
      <c r="D23" s="6">
        <v>0</v>
      </c>
      <c r="E23" s="6">
        <v>131600</v>
      </c>
      <c r="F23" s="6">
        <f aca="true" t="shared" si="1" ref="F23:F41">SUM(C23-E23)</f>
        <v>6400</v>
      </c>
    </row>
    <row r="24" spans="1:6" ht="24.75" customHeight="1">
      <c r="A24" s="18" t="s">
        <v>157</v>
      </c>
      <c r="B24" s="6">
        <f>SUM(B25)</f>
        <v>20991000</v>
      </c>
      <c r="C24" s="6">
        <f>SUM(C25)</f>
        <v>16791000</v>
      </c>
      <c r="D24" s="6">
        <f>D25</f>
        <v>582304</v>
      </c>
      <c r="E24" s="6">
        <f>SUM(E25)</f>
        <v>2653163</v>
      </c>
      <c r="F24" s="6">
        <f t="shared" si="1"/>
        <v>14137837</v>
      </c>
    </row>
    <row r="25" spans="1:6" ht="24.75" customHeight="1">
      <c r="A25" s="16" t="s">
        <v>158</v>
      </c>
      <c r="B25" s="6">
        <f>B26+B27</f>
        <v>20991000</v>
      </c>
      <c r="C25" s="6">
        <f>SUM(C26+C27)</f>
        <v>16791000</v>
      </c>
      <c r="D25" s="6">
        <f>D26</f>
        <v>582304</v>
      </c>
      <c r="E25" s="6">
        <f>E26</f>
        <v>2653163</v>
      </c>
      <c r="F25" s="6">
        <f t="shared" si="1"/>
        <v>14137837</v>
      </c>
    </row>
    <row r="26" spans="1:6" ht="24.75" customHeight="1">
      <c r="A26" s="7" t="s">
        <v>150</v>
      </c>
      <c r="B26" s="6">
        <v>11991000</v>
      </c>
      <c r="C26" s="6">
        <v>9201000</v>
      </c>
      <c r="D26" s="6">
        <v>582304</v>
      </c>
      <c r="E26" s="6">
        <v>2653163</v>
      </c>
      <c r="F26" s="6">
        <f t="shared" si="1"/>
        <v>6547837</v>
      </c>
    </row>
    <row r="27" spans="1:6" ht="24.75" customHeight="1">
      <c r="A27" s="16" t="s">
        <v>151</v>
      </c>
      <c r="B27" s="6">
        <v>9000000</v>
      </c>
      <c r="C27" s="6">
        <v>7590000</v>
      </c>
      <c r="D27" s="6">
        <v>0</v>
      </c>
      <c r="E27" s="6">
        <v>0</v>
      </c>
      <c r="F27" s="6">
        <f t="shared" si="1"/>
        <v>7590000</v>
      </c>
    </row>
    <row r="28" spans="1:6" ht="24.75" customHeight="1">
      <c r="A28" s="18" t="s">
        <v>159</v>
      </c>
      <c r="B28" s="6">
        <f>B29</f>
        <v>102736</v>
      </c>
      <c r="C28" s="6"/>
      <c r="D28" s="6">
        <v>0</v>
      </c>
      <c r="E28" s="6">
        <v>0</v>
      </c>
      <c r="F28" s="6">
        <f t="shared" si="1"/>
        <v>0</v>
      </c>
    </row>
    <row r="29" spans="1:6" ht="24.75" customHeight="1">
      <c r="A29" s="7" t="s">
        <v>160</v>
      </c>
      <c r="B29" s="6">
        <f>B30</f>
        <v>102736</v>
      </c>
      <c r="C29" s="6">
        <v>0</v>
      </c>
      <c r="D29" s="6">
        <v>0</v>
      </c>
      <c r="E29" s="6">
        <v>0</v>
      </c>
      <c r="F29" s="6">
        <f t="shared" si="1"/>
        <v>0</v>
      </c>
    </row>
    <row r="30" spans="1:6" ht="24.75" customHeight="1">
      <c r="A30" s="7" t="s">
        <v>156</v>
      </c>
      <c r="B30" s="6">
        <v>102736</v>
      </c>
      <c r="C30" s="6">
        <v>0</v>
      </c>
      <c r="D30" s="6">
        <v>0</v>
      </c>
      <c r="E30" s="6">
        <v>0</v>
      </c>
      <c r="F30" s="6">
        <f t="shared" si="1"/>
        <v>0</v>
      </c>
    </row>
    <row r="31" spans="1:6" ht="24.75" customHeight="1">
      <c r="A31" s="18" t="s">
        <v>161</v>
      </c>
      <c r="B31" s="6">
        <f>SUM(B32)</f>
        <v>1870513000</v>
      </c>
      <c r="C31" s="6">
        <f>SUM(C32)</f>
        <v>918853400</v>
      </c>
      <c r="D31" s="6">
        <f>SUM(D32)</f>
        <v>3717613</v>
      </c>
      <c r="E31" s="6">
        <f>SUM(E32)</f>
        <v>471039882</v>
      </c>
      <c r="F31" s="6">
        <f t="shared" si="1"/>
        <v>447813518</v>
      </c>
    </row>
    <row r="32" spans="1:6" ht="24.75" customHeight="1">
      <c r="A32" s="20" t="s">
        <v>162</v>
      </c>
      <c r="B32" s="6">
        <f>SUM(B33:B36)</f>
        <v>1870513000</v>
      </c>
      <c r="C32" s="6">
        <f>SUM(C33:C36)</f>
        <v>918853400</v>
      </c>
      <c r="D32" s="6">
        <f>SUM(D33:D36)</f>
        <v>3717613</v>
      </c>
      <c r="E32" s="6">
        <f>SUM(E33:E36)</f>
        <v>471039882</v>
      </c>
      <c r="F32" s="6">
        <f t="shared" si="1"/>
        <v>447813518</v>
      </c>
    </row>
    <row r="33" spans="1:6" ht="24.75" customHeight="1">
      <c r="A33" s="16" t="s">
        <v>149</v>
      </c>
      <c r="B33" s="6">
        <v>2671000</v>
      </c>
      <c r="C33" s="6">
        <v>2438700</v>
      </c>
      <c r="D33" s="6">
        <v>168642</v>
      </c>
      <c r="E33" s="6">
        <v>1928070</v>
      </c>
      <c r="F33" s="6">
        <f t="shared" si="1"/>
        <v>510630</v>
      </c>
    </row>
    <row r="34" spans="1:6" ht="24.75" customHeight="1">
      <c r="A34" s="7" t="s">
        <v>150</v>
      </c>
      <c r="B34" s="6">
        <v>67857150</v>
      </c>
      <c r="C34" s="6">
        <v>59552850</v>
      </c>
      <c r="D34" s="6">
        <v>3402707</v>
      </c>
      <c r="E34" s="6">
        <v>28080778</v>
      </c>
      <c r="F34" s="6">
        <f t="shared" si="1"/>
        <v>31472072</v>
      </c>
    </row>
    <row r="35" spans="1:6" ht="24.75" customHeight="1">
      <c r="A35" s="16" t="s">
        <v>151</v>
      </c>
      <c r="B35" s="6">
        <v>366884850</v>
      </c>
      <c r="C35" s="6">
        <v>173544850</v>
      </c>
      <c r="D35" s="6">
        <v>146264</v>
      </c>
      <c r="E35" s="6">
        <v>7740034</v>
      </c>
      <c r="F35" s="6">
        <f t="shared" si="1"/>
        <v>165804816</v>
      </c>
    </row>
    <row r="36" spans="1:6" ht="24.75" customHeight="1">
      <c r="A36" s="30" t="s">
        <v>152</v>
      </c>
      <c r="B36" s="11">
        <v>1433100000</v>
      </c>
      <c r="C36" s="11">
        <v>683317000</v>
      </c>
      <c r="D36" s="11"/>
      <c r="E36" s="11">
        <v>433291000</v>
      </c>
      <c r="F36" s="6">
        <f t="shared" si="1"/>
        <v>250026000</v>
      </c>
    </row>
    <row r="37" spans="1:6" ht="24.75" customHeight="1">
      <c r="A37" s="21" t="s">
        <v>163</v>
      </c>
      <c r="B37" s="11">
        <f>B7+B17+B24+B28+B31</f>
        <v>2250660100</v>
      </c>
      <c r="C37" s="11">
        <f>SUM(C7+C17+C24+C31)</f>
        <v>1246999714</v>
      </c>
      <c r="D37" s="11">
        <f>SUM(D7+D17+D24+D31)</f>
        <v>28291140</v>
      </c>
      <c r="E37" s="11">
        <f>SUM(E7+E17+E24+E31)</f>
        <v>672932511</v>
      </c>
      <c r="F37" s="22">
        <f t="shared" si="1"/>
        <v>574067203</v>
      </c>
    </row>
    <row r="38" spans="1:6" ht="24.75" customHeight="1">
      <c r="A38" s="23" t="s">
        <v>164</v>
      </c>
      <c r="B38" s="6">
        <f aca="true" t="shared" si="2" ref="B38:E39">SUM(B39)</f>
        <v>19789262</v>
      </c>
      <c r="C38" s="6">
        <f t="shared" si="2"/>
        <v>19789262</v>
      </c>
      <c r="D38" s="6">
        <f t="shared" si="2"/>
        <v>2035853</v>
      </c>
      <c r="E38" s="6">
        <f t="shared" si="2"/>
        <v>19781956</v>
      </c>
      <c r="F38" s="6">
        <f t="shared" si="1"/>
        <v>7306</v>
      </c>
    </row>
    <row r="39" spans="1:6" ht="24.75" customHeight="1">
      <c r="A39" s="24" t="s">
        <v>165</v>
      </c>
      <c r="B39" s="6">
        <f t="shared" si="2"/>
        <v>19789262</v>
      </c>
      <c r="C39" s="6">
        <f t="shared" si="2"/>
        <v>19789262</v>
      </c>
      <c r="D39" s="6">
        <f t="shared" si="2"/>
        <v>2035853</v>
      </c>
      <c r="E39" s="6">
        <f t="shared" si="2"/>
        <v>19781956</v>
      </c>
      <c r="F39" s="6">
        <f t="shared" si="1"/>
        <v>7306</v>
      </c>
    </row>
    <row r="40" spans="1:6" ht="24.75" customHeight="1">
      <c r="A40" s="25" t="s">
        <v>166</v>
      </c>
      <c r="B40" s="6">
        <f>B41</f>
        <v>19789262</v>
      </c>
      <c r="C40" s="6">
        <f>SUM(C41)</f>
        <v>19789262</v>
      </c>
      <c r="D40" s="6">
        <f>SUM(D41)</f>
        <v>2035853</v>
      </c>
      <c r="E40" s="6">
        <f>SUM(E41)</f>
        <v>19781956</v>
      </c>
      <c r="F40" s="6">
        <f t="shared" si="1"/>
        <v>7306</v>
      </c>
    </row>
    <row r="41" spans="1:6" ht="24.75" customHeight="1">
      <c r="A41" s="16" t="s">
        <v>149</v>
      </c>
      <c r="B41" s="6">
        <v>19789262</v>
      </c>
      <c r="C41" s="6">
        <f>B41</f>
        <v>19789262</v>
      </c>
      <c r="D41" s="6">
        <v>2035853</v>
      </c>
      <c r="E41" s="6">
        <v>19781956</v>
      </c>
      <c r="F41" s="6">
        <f t="shared" si="1"/>
        <v>7306</v>
      </c>
    </row>
    <row r="42" spans="1:6" ht="24.75" customHeight="1">
      <c r="A42" s="23" t="s">
        <v>167</v>
      </c>
      <c r="B42" s="6">
        <f>B43+B47</f>
        <v>3545440</v>
      </c>
      <c r="C42" s="6">
        <f>C43+C47</f>
        <v>3545440</v>
      </c>
      <c r="D42" s="6">
        <f>D43+D47</f>
        <v>52870</v>
      </c>
      <c r="E42" s="6">
        <f>E43+E47</f>
        <v>2414740</v>
      </c>
      <c r="F42" s="6">
        <f>F43+F47</f>
        <v>1130700</v>
      </c>
    </row>
    <row r="43" spans="1:6" ht="24.75" customHeight="1">
      <c r="A43" s="31" t="s">
        <v>168</v>
      </c>
      <c r="B43" s="6">
        <f>B44</f>
        <v>3545440</v>
      </c>
      <c r="C43" s="6">
        <f>SUM(C44)</f>
        <v>3545440</v>
      </c>
      <c r="D43" s="6">
        <f>SUM(D44)</f>
        <v>52870</v>
      </c>
      <c r="E43" s="6">
        <f>SUM(E44)</f>
        <v>2414740</v>
      </c>
      <c r="F43" s="6">
        <f>SUM(F44)</f>
        <v>1130700</v>
      </c>
    </row>
    <row r="44" spans="1:6" ht="24.75" customHeight="1">
      <c r="A44" s="16" t="s">
        <v>169</v>
      </c>
      <c r="B44" s="6">
        <f>B45+B46</f>
        <v>3545440</v>
      </c>
      <c r="C44" s="6">
        <f>C45+C46</f>
        <v>3545440</v>
      </c>
      <c r="D44" s="6">
        <f>D45+D46</f>
        <v>52870</v>
      </c>
      <c r="E44" s="6">
        <f>E45+E46</f>
        <v>2414740</v>
      </c>
      <c r="F44" s="6">
        <f>F45+F46</f>
        <v>1130700</v>
      </c>
    </row>
    <row r="45" spans="1:6" ht="24.75" customHeight="1">
      <c r="A45" s="16" t="s">
        <v>149</v>
      </c>
      <c r="B45" s="6">
        <v>3398440</v>
      </c>
      <c r="C45" s="6">
        <f>B45</f>
        <v>3398440</v>
      </c>
      <c r="D45" s="6">
        <v>52870</v>
      </c>
      <c r="E45" s="6">
        <v>2267740</v>
      </c>
      <c r="F45" s="6">
        <f>SUM(C45-E45)</f>
        <v>1130700</v>
      </c>
    </row>
    <row r="46" spans="1:6" ht="24.75" customHeight="1">
      <c r="A46" s="17" t="s">
        <v>152</v>
      </c>
      <c r="B46" s="6">
        <v>147000</v>
      </c>
      <c r="C46" s="6">
        <f>B46</f>
        <v>147000</v>
      </c>
      <c r="D46" s="6">
        <v>0</v>
      </c>
      <c r="E46" s="6">
        <v>147000</v>
      </c>
      <c r="F46" s="6">
        <f>SUM(C46-E46)</f>
        <v>0</v>
      </c>
    </row>
    <row r="47" spans="1:6" ht="24.75" customHeight="1">
      <c r="A47" s="18" t="s">
        <v>170</v>
      </c>
      <c r="B47" s="6">
        <f aca="true" t="shared" si="3" ref="B47:E48">B48</f>
        <v>0</v>
      </c>
      <c r="C47" s="6">
        <f t="shared" si="3"/>
        <v>0</v>
      </c>
      <c r="D47" s="6">
        <f t="shared" si="3"/>
        <v>0</v>
      </c>
      <c r="E47" s="6">
        <f t="shared" si="3"/>
        <v>0</v>
      </c>
      <c r="F47" s="6">
        <f>SUM(F48)</f>
        <v>0</v>
      </c>
    </row>
    <row r="48" spans="1:6" ht="24.75" customHeight="1">
      <c r="A48" s="26" t="s">
        <v>170</v>
      </c>
      <c r="B48" s="6">
        <f t="shared" si="3"/>
        <v>0</v>
      </c>
      <c r="C48" s="6">
        <f t="shared" si="3"/>
        <v>0</v>
      </c>
      <c r="D48" s="6">
        <f t="shared" si="3"/>
        <v>0</v>
      </c>
      <c r="E48" s="6">
        <f t="shared" si="3"/>
        <v>0</v>
      </c>
      <c r="F48" s="6">
        <f>SUM(F49)</f>
        <v>0</v>
      </c>
    </row>
    <row r="49" spans="1:6" ht="24.75" customHeight="1">
      <c r="A49" s="27" t="s">
        <v>171</v>
      </c>
      <c r="B49" s="6">
        <v>0</v>
      </c>
      <c r="C49" s="6">
        <f>B49</f>
        <v>0</v>
      </c>
      <c r="D49" s="6">
        <v>0</v>
      </c>
      <c r="E49" s="6">
        <v>0</v>
      </c>
      <c r="F49" s="6">
        <f>C49-E49</f>
        <v>0</v>
      </c>
    </row>
    <row r="50" spans="1:6" ht="16.5">
      <c r="A50" s="28" t="s">
        <v>172</v>
      </c>
      <c r="B50" s="22">
        <f>SUM(B38+B42)</f>
        <v>23334702</v>
      </c>
      <c r="C50" s="22">
        <f>SUM(C38+C42)</f>
        <v>23334702</v>
      </c>
      <c r="D50" s="22">
        <f>SUM(D38+D42)</f>
        <v>2088723</v>
      </c>
      <c r="E50" s="22">
        <f>SUM(E38+E42)</f>
        <v>22196696</v>
      </c>
      <c r="F50" s="22">
        <f>SUM(F38+F42)</f>
        <v>1138006</v>
      </c>
    </row>
    <row r="51" spans="1:6" ht="16.5">
      <c r="A51" s="29" t="s">
        <v>173</v>
      </c>
      <c r="B51" s="11">
        <f>SUM(B37+B50)</f>
        <v>2273994802</v>
      </c>
      <c r="C51" s="11">
        <f>SUM(C37+C50)</f>
        <v>1270334416</v>
      </c>
      <c r="D51" s="11">
        <f>SUM(D37+D50)</f>
        <v>30379863</v>
      </c>
      <c r="E51" s="11">
        <f>SUM(E37+E50)</f>
        <v>695129207</v>
      </c>
      <c r="F51" s="11">
        <f>SUM(F37+F50)</f>
        <v>575205209</v>
      </c>
    </row>
  </sheetData>
  <mergeCells count="7">
    <mergeCell ref="A1:F1"/>
    <mergeCell ref="A2:F2"/>
    <mergeCell ref="A3:F3"/>
    <mergeCell ref="A4:A5"/>
    <mergeCell ref="B4:B5"/>
    <mergeCell ref="D4:E4"/>
    <mergeCell ref="F4:F5"/>
  </mergeCells>
  <printOptions/>
  <pageMargins left="0.75" right="0.75" top="1" bottom="1" header="0.5" footer="0.5"/>
  <pageSetup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J51"/>
  <sheetViews>
    <sheetView workbookViewId="0" topLeftCell="A37">
      <selection activeCell="D46" sqref="D46"/>
    </sheetView>
  </sheetViews>
  <sheetFormatPr defaultColWidth="9.00390625" defaultRowHeight="16.5"/>
  <cols>
    <col min="1" max="1" width="29.375" style="1" customWidth="1"/>
    <col min="2" max="2" width="19.00390625" style="1" customWidth="1"/>
    <col min="3" max="3" width="17.25390625" style="1" customWidth="1"/>
    <col min="4" max="4" width="16.375" style="1" customWidth="1"/>
    <col min="5" max="5" width="17.125" style="1" customWidth="1"/>
    <col min="6" max="6" width="18.75390625" style="1" customWidth="1"/>
    <col min="7" max="16384" width="9.00390625" style="1" customWidth="1"/>
  </cols>
  <sheetData>
    <row r="1" spans="1:6" ht="25.5">
      <c r="A1" s="32" t="s">
        <v>360</v>
      </c>
      <c r="B1" s="33"/>
      <c r="C1" s="33"/>
      <c r="D1" s="33"/>
      <c r="E1" s="33"/>
      <c r="F1" s="33"/>
    </row>
    <row r="2" spans="1:10" ht="27.75">
      <c r="A2" s="34" t="s">
        <v>361</v>
      </c>
      <c r="B2" s="35"/>
      <c r="C2" s="35"/>
      <c r="D2" s="35"/>
      <c r="E2" s="35"/>
      <c r="F2" s="35"/>
      <c r="J2" s="14"/>
    </row>
    <row r="3" spans="1:6" ht="16.5">
      <c r="A3" s="36" t="s">
        <v>398</v>
      </c>
      <c r="B3" s="37"/>
      <c r="C3" s="37"/>
      <c r="D3" s="37"/>
      <c r="E3" s="37"/>
      <c r="F3" s="37"/>
    </row>
    <row r="4" spans="1:6" ht="16.5">
      <c r="A4" s="38" t="s">
        <v>362</v>
      </c>
      <c r="B4" s="38" t="s">
        <v>363</v>
      </c>
      <c r="C4" s="2" t="s">
        <v>364</v>
      </c>
      <c r="D4" s="40" t="s">
        <v>365</v>
      </c>
      <c r="E4" s="41"/>
      <c r="F4" s="42" t="s">
        <v>366</v>
      </c>
    </row>
    <row r="5" spans="1:6" ht="16.5">
      <c r="A5" s="39"/>
      <c r="B5" s="39"/>
      <c r="C5" s="3" t="s">
        <v>367</v>
      </c>
      <c r="D5" s="3" t="s">
        <v>368</v>
      </c>
      <c r="E5" s="4" t="s">
        <v>369</v>
      </c>
      <c r="F5" s="43"/>
    </row>
    <row r="6" spans="1:6" ht="24.75" customHeight="1">
      <c r="A6" s="5" t="s">
        <v>370</v>
      </c>
      <c r="B6" s="6">
        <f>SUM(B37)</f>
        <v>2250660100</v>
      </c>
      <c r="C6" s="6">
        <f>SUM(C37)</f>
        <v>1333175672</v>
      </c>
      <c r="D6" s="6">
        <f>SUM(D37)</f>
        <v>60091723</v>
      </c>
      <c r="E6" s="6">
        <f>SUM(E37)</f>
        <v>733024234</v>
      </c>
      <c r="F6" s="6">
        <f>SUM(C6-E6)</f>
        <v>600151438</v>
      </c>
    </row>
    <row r="7" spans="1:6" ht="24.75" customHeight="1">
      <c r="A7" s="15" t="s">
        <v>371</v>
      </c>
      <c r="B7" s="6">
        <f>B8+B13</f>
        <v>236305347</v>
      </c>
      <c r="C7" s="6">
        <f>SUM(C8+C13)</f>
        <v>220254847</v>
      </c>
      <c r="D7" s="6">
        <f>SUM(D8+D13)</f>
        <v>13808905</v>
      </c>
      <c r="E7" s="6">
        <f>SUM(E8+E13)</f>
        <v>191001868</v>
      </c>
      <c r="F7" s="6">
        <f>SUM(C7-E7)</f>
        <v>29252979</v>
      </c>
    </row>
    <row r="8" spans="1:6" ht="24.75" customHeight="1">
      <c r="A8" s="16" t="s">
        <v>372</v>
      </c>
      <c r="B8" s="6">
        <f>SUM(B9:B12)</f>
        <v>229905347</v>
      </c>
      <c r="C8" s="6">
        <f>SUM(C9:C12)</f>
        <v>215614847</v>
      </c>
      <c r="D8" s="6">
        <f>SUM(D9:D12)</f>
        <v>13420990</v>
      </c>
      <c r="E8" s="6">
        <f>SUM(E9:E12)</f>
        <v>187375999</v>
      </c>
      <c r="F8" s="6">
        <f>SUM(F9:F12)</f>
        <v>28238848</v>
      </c>
    </row>
    <row r="9" spans="1:6" ht="24.75" customHeight="1">
      <c r="A9" s="16" t="s">
        <v>373</v>
      </c>
      <c r="B9" s="6">
        <v>224338000</v>
      </c>
      <c r="C9" s="6">
        <v>210296000</v>
      </c>
      <c r="D9" s="6">
        <v>13020854</v>
      </c>
      <c r="E9" s="6">
        <v>182753280</v>
      </c>
      <c r="F9" s="6">
        <f>SUM(C9-E9)</f>
        <v>27542720</v>
      </c>
    </row>
    <row r="10" spans="1:6" ht="24.75" customHeight="1">
      <c r="A10" s="7" t="s">
        <v>374</v>
      </c>
      <c r="B10" s="6">
        <v>4925347</v>
      </c>
      <c r="C10" s="6">
        <v>4676847</v>
      </c>
      <c r="D10" s="6">
        <v>400136</v>
      </c>
      <c r="E10" s="6">
        <v>4006719</v>
      </c>
      <c r="F10" s="6">
        <f>SUM(C10-E10)</f>
        <v>670128</v>
      </c>
    </row>
    <row r="11" spans="1:6" ht="24.75" customHeight="1">
      <c r="A11" s="16" t="s">
        <v>375</v>
      </c>
      <c r="B11" s="6">
        <v>0</v>
      </c>
      <c r="C11" s="6"/>
      <c r="D11" s="6"/>
      <c r="E11" s="6"/>
      <c r="F11" s="6"/>
    </row>
    <row r="12" spans="1:6" ht="24.75" customHeight="1">
      <c r="A12" s="17" t="s">
        <v>376</v>
      </c>
      <c r="B12" s="6">
        <v>642000</v>
      </c>
      <c r="C12" s="6">
        <v>642000</v>
      </c>
      <c r="D12" s="6">
        <v>0</v>
      </c>
      <c r="E12" s="6">
        <v>616000</v>
      </c>
      <c r="F12" s="6">
        <f aca="true" t="shared" si="0" ref="F12:F41">SUM(C12-E12)</f>
        <v>26000</v>
      </c>
    </row>
    <row r="13" spans="1:6" ht="24.75" customHeight="1">
      <c r="A13" s="16" t="s">
        <v>377</v>
      </c>
      <c r="B13" s="6">
        <f>SUM(B14:B16)</f>
        <v>6400000</v>
      </c>
      <c r="C13" s="6">
        <f>SUM(C14:C16)</f>
        <v>4640000</v>
      </c>
      <c r="D13" s="6">
        <f>D14+D15+D16</f>
        <v>387915</v>
      </c>
      <c r="E13" s="6">
        <f>E14+E15+E16</f>
        <v>3625869</v>
      </c>
      <c r="F13" s="6">
        <f t="shared" si="0"/>
        <v>1014131</v>
      </c>
    </row>
    <row r="14" spans="1:6" ht="24.75" customHeight="1">
      <c r="A14" s="16" t="s">
        <v>373</v>
      </c>
      <c r="B14" s="6">
        <v>186000</v>
      </c>
      <c r="C14" s="6">
        <v>171500</v>
      </c>
      <c r="D14" s="6">
        <v>13000</v>
      </c>
      <c r="E14" s="6">
        <v>150632</v>
      </c>
      <c r="F14" s="6">
        <f t="shared" si="0"/>
        <v>20868</v>
      </c>
    </row>
    <row r="15" spans="1:6" ht="24.75" customHeight="1">
      <c r="A15" s="7" t="s">
        <v>374</v>
      </c>
      <c r="B15" s="6">
        <v>3478381</v>
      </c>
      <c r="C15" s="6">
        <v>3232881</v>
      </c>
      <c r="D15" s="6">
        <v>316715</v>
      </c>
      <c r="E15" s="6">
        <v>2241934</v>
      </c>
      <c r="F15" s="6">
        <f t="shared" si="0"/>
        <v>990947</v>
      </c>
    </row>
    <row r="16" spans="1:6" ht="24.75" customHeight="1">
      <c r="A16" s="16" t="s">
        <v>375</v>
      </c>
      <c r="B16" s="6">
        <v>2735619</v>
      </c>
      <c r="C16" s="6">
        <v>1235619</v>
      </c>
      <c r="D16" s="6">
        <v>58200</v>
      </c>
      <c r="E16" s="6">
        <v>1233303</v>
      </c>
      <c r="F16" s="6">
        <f t="shared" si="0"/>
        <v>2316</v>
      </c>
    </row>
    <row r="17" spans="1:6" ht="24.75" customHeight="1">
      <c r="A17" s="18" t="s">
        <v>378</v>
      </c>
      <c r="B17" s="6">
        <f>SUM(B18)</f>
        <v>122822100</v>
      </c>
      <c r="C17" s="6">
        <f>SUM(C18)</f>
        <v>109371725</v>
      </c>
      <c r="D17" s="6">
        <f>SUM(D18)</f>
        <v>41682035</v>
      </c>
      <c r="E17" s="6">
        <f>SUM(E18)</f>
        <v>63728538</v>
      </c>
      <c r="F17" s="6">
        <f t="shared" si="0"/>
        <v>45643187</v>
      </c>
    </row>
    <row r="18" spans="1:6" ht="24.75" customHeight="1">
      <c r="A18" s="19" t="s">
        <v>379</v>
      </c>
      <c r="B18" s="6">
        <f>SUM(B19:B23)</f>
        <v>122822100</v>
      </c>
      <c r="C18" s="6">
        <f>SUM(C19:C23)</f>
        <v>109371725</v>
      </c>
      <c r="D18" s="6">
        <f>SUM(D19:D23)</f>
        <v>41682035</v>
      </c>
      <c r="E18" s="6">
        <f>SUM(E19:E23)</f>
        <v>63728538</v>
      </c>
      <c r="F18" s="6">
        <f t="shared" si="0"/>
        <v>45643187</v>
      </c>
    </row>
    <row r="19" spans="1:6" ht="24.75" customHeight="1">
      <c r="A19" s="16" t="s">
        <v>373</v>
      </c>
      <c r="B19" s="6">
        <v>8054000</v>
      </c>
      <c r="C19" s="6">
        <v>8037825</v>
      </c>
      <c r="D19" s="6">
        <v>339080</v>
      </c>
      <c r="E19" s="6">
        <v>6669432</v>
      </c>
      <c r="F19" s="6">
        <f t="shared" si="0"/>
        <v>1368393</v>
      </c>
    </row>
    <row r="20" spans="1:6" ht="24.75" customHeight="1">
      <c r="A20" s="7" t="s">
        <v>374</v>
      </c>
      <c r="B20" s="6">
        <v>15900714</v>
      </c>
      <c r="C20" s="6">
        <v>14087514</v>
      </c>
      <c r="D20" s="6">
        <v>459916</v>
      </c>
      <c r="E20" s="6">
        <v>7553263</v>
      </c>
      <c r="F20" s="6">
        <f t="shared" si="0"/>
        <v>6534251</v>
      </c>
    </row>
    <row r="21" spans="1:6" ht="24.75" customHeight="1">
      <c r="A21" s="16" t="s">
        <v>375</v>
      </c>
      <c r="B21" s="6">
        <v>19819386</v>
      </c>
      <c r="C21" s="6">
        <v>9920386</v>
      </c>
      <c r="D21" s="6">
        <v>514842</v>
      </c>
      <c r="E21" s="6">
        <v>564586</v>
      </c>
      <c r="F21" s="6">
        <f t="shared" si="0"/>
        <v>9355800</v>
      </c>
    </row>
    <row r="22" spans="1:6" ht="24.75" customHeight="1">
      <c r="A22" s="17" t="s">
        <v>376</v>
      </c>
      <c r="B22" s="6">
        <v>78048000</v>
      </c>
      <c r="C22" s="6">
        <v>77188000</v>
      </c>
      <c r="D22" s="6">
        <v>40368197</v>
      </c>
      <c r="E22" s="6">
        <v>48809657</v>
      </c>
      <c r="F22" s="6">
        <f t="shared" si="0"/>
        <v>28378343</v>
      </c>
    </row>
    <row r="23" spans="1:6" ht="24.75" customHeight="1">
      <c r="A23" s="7" t="s">
        <v>380</v>
      </c>
      <c r="B23" s="6">
        <v>1000000</v>
      </c>
      <c r="C23" s="6">
        <v>138000</v>
      </c>
      <c r="D23" s="6">
        <v>0</v>
      </c>
      <c r="E23" s="6">
        <v>131600</v>
      </c>
      <c r="F23" s="6">
        <f t="shared" si="0"/>
        <v>6400</v>
      </c>
    </row>
    <row r="24" spans="1:6" ht="24.75" customHeight="1">
      <c r="A24" s="18" t="s">
        <v>381</v>
      </c>
      <c r="B24" s="6">
        <f>SUM(B25)</f>
        <v>20991000</v>
      </c>
      <c r="C24" s="6">
        <f>SUM(C25)</f>
        <v>18891000</v>
      </c>
      <c r="D24" s="6">
        <f>D25</f>
        <v>221081</v>
      </c>
      <c r="E24" s="6">
        <f>SUM(E25)</f>
        <v>2874244</v>
      </c>
      <c r="F24" s="6">
        <f t="shared" si="0"/>
        <v>16016756</v>
      </c>
    </row>
    <row r="25" spans="1:6" ht="24.75" customHeight="1">
      <c r="A25" s="16" t="s">
        <v>382</v>
      </c>
      <c r="B25" s="6">
        <f>B26+B27</f>
        <v>20991000</v>
      </c>
      <c r="C25" s="6">
        <f>SUM(C26+C27)</f>
        <v>18891000</v>
      </c>
      <c r="D25" s="6">
        <f>D26</f>
        <v>221081</v>
      </c>
      <c r="E25" s="6">
        <f>E26</f>
        <v>2874244</v>
      </c>
      <c r="F25" s="6">
        <f t="shared" si="0"/>
        <v>16016756</v>
      </c>
    </row>
    <row r="26" spans="1:6" ht="24.75" customHeight="1">
      <c r="A26" s="7" t="s">
        <v>374</v>
      </c>
      <c r="B26" s="6">
        <v>11991000</v>
      </c>
      <c r="C26" s="6">
        <v>10596000</v>
      </c>
      <c r="D26" s="6">
        <v>221081</v>
      </c>
      <c r="E26" s="6">
        <v>2874244</v>
      </c>
      <c r="F26" s="6">
        <f t="shared" si="0"/>
        <v>7721756</v>
      </c>
    </row>
    <row r="27" spans="1:6" ht="24.75" customHeight="1">
      <c r="A27" s="16" t="s">
        <v>375</v>
      </c>
      <c r="B27" s="6">
        <v>9000000</v>
      </c>
      <c r="C27" s="6">
        <v>8295000</v>
      </c>
      <c r="D27" s="6">
        <v>0</v>
      </c>
      <c r="E27" s="6">
        <v>0</v>
      </c>
      <c r="F27" s="6">
        <f t="shared" si="0"/>
        <v>8295000</v>
      </c>
    </row>
    <row r="28" spans="1:6" ht="24.75" customHeight="1">
      <c r="A28" s="18" t="s">
        <v>383</v>
      </c>
      <c r="B28" s="6">
        <f>B29</f>
        <v>28653</v>
      </c>
      <c r="C28" s="6"/>
      <c r="D28" s="6">
        <v>0</v>
      </c>
      <c r="E28" s="6">
        <v>0</v>
      </c>
      <c r="F28" s="6">
        <f t="shared" si="0"/>
        <v>0</v>
      </c>
    </row>
    <row r="29" spans="1:6" ht="24.75" customHeight="1">
      <c r="A29" s="7" t="s">
        <v>384</v>
      </c>
      <c r="B29" s="6">
        <f>B30</f>
        <v>28653</v>
      </c>
      <c r="C29" s="6">
        <v>0</v>
      </c>
      <c r="D29" s="6">
        <v>0</v>
      </c>
      <c r="E29" s="6">
        <v>0</v>
      </c>
      <c r="F29" s="6">
        <f t="shared" si="0"/>
        <v>0</v>
      </c>
    </row>
    <row r="30" spans="1:6" ht="24.75" customHeight="1">
      <c r="A30" s="7" t="s">
        <v>380</v>
      </c>
      <c r="B30" s="6">
        <v>28653</v>
      </c>
      <c r="C30" s="6">
        <v>0</v>
      </c>
      <c r="D30" s="6">
        <v>0</v>
      </c>
      <c r="E30" s="6">
        <v>0</v>
      </c>
      <c r="F30" s="6">
        <f t="shared" si="0"/>
        <v>0</v>
      </c>
    </row>
    <row r="31" spans="1:6" ht="24.75" customHeight="1">
      <c r="A31" s="18" t="s">
        <v>385</v>
      </c>
      <c r="B31" s="6">
        <f>SUM(B32)</f>
        <v>1870513000</v>
      </c>
      <c r="C31" s="6">
        <f>SUM(C32)</f>
        <v>984658100</v>
      </c>
      <c r="D31" s="6">
        <f>SUM(D32)</f>
        <v>4379702</v>
      </c>
      <c r="E31" s="6">
        <f>SUM(E32)</f>
        <v>475419584</v>
      </c>
      <c r="F31" s="6">
        <f t="shared" si="0"/>
        <v>509238516</v>
      </c>
    </row>
    <row r="32" spans="1:6" ht="24.75" customHeight="1">
      <c r="A32" s="20" t="s">
        <v>386</v>
      </c>
      <c r="B32" s="6">
        <f>SUM(B33:B36)</f>
        <v>1870513000</v>
      </c>
      <c r="C32" s="6">
        <f>SUM(C33:C36)</f>
        <v>984658100</v>
      </c>
      <c r="D32" s="6">
        <f>SUM(D33:D36)</f>
        <v>4379702</v>
      </c>
      <c r="E32" s="6">
        <f>SUM(E33:E36)</f>
        <v>475419584</v>
      </c>
      <c r="F32" s="6">
        <f t="shared" si="0"/>
        <v>509238516</v>
      </c>
    </row>
    <row r="33" spans="1:6" ht="24.75" customHeight="1">
      <c r="A33" s="16" t="s">
        <v>373</v>
      </c>
      <c r="B33" s="6">
        <v>2671000</v>
      </c>
      <c r="C33" s="6">
        <v>2671000</v>
      </c>
      <c r="D33" s="6">
        <v>135632</v>
      </c>
      <c r="E33" s="6">
        <v>2063702</v>
      </c>
      <c r="F33" s="6">
        <f t="shared" si="0"/>
        <v>607298</v>
      </c>
    </row>
    <row r="34" spans="1:6" ht="24.75" customHeight="1">
      <c r="A34" s="7" t="s">
        <v>374</v>
      </c>
      <c r="B34" s="6">
        <v>67857150</v>
      </c>
      <c r="C34" s="6">
        <v>64325250</v>
      </c>
      <c r="D34" s="6">
        <v>4244070</v>
      </c>
      <c r="E34" s="6">
        <v>32324848</v>
      </c>
      <c r="F34" s="6">
        <f t="shared" si="0"/>
        <v>32000402</v>
      </c>
    </row>
    <row r="35" spans="1:6" ht="24.75" customHeight="1">
      <c r="A35" s="16" t="s">
        <v>375</v>
      </c>
      <c r="B35" s="6">
        <v>366884850</v>
      </c>
      <c r="C35" s="6">
        <v>234344850</v>
      </c>
      <c r="D35" s="6">
        <v>0</v>
      </c>
      <c r="E35" s="6">
        <v>7740034</v>
      </c>
      <c r="F35" s="6">
        <f t="shared" si="0"/>
        <v>226604816</v>
      </c>
    </row>
    <row r="36" spans="1:6" ht="24.75" customHeight="1">
      <c r="A36" s="30" t="s">
        <v>376</v>
      </c>
      <c r="B36" s="11">
        <v>1433100000</v>
      </c>
      <c r="C36" s="11">
        <v>683317000</v>
      </c>
      <c r="D36" s="11">
        <v>0</v>
      </c>
      <c r="E36" s="11">
        <v>433291000</v>
      </c>
      <c r="F36" s="6">
        <f t="shared" si="0"/>
        <v>250026000</v>
      </c>
    </row>
    <row r="37" spans="1:6" ht="24.75" customHeight="1">
      <c r="A37" s="21" t="s">
        <v>387</v>
      </c>
      <c r="B37" s="11">
        <f>B7+B17+B24+B28+B31</f>
        <v>2250660100</v>
      </c>
      <c r="C37" s="11">
        <f>SUM(C7+C17+C24+C31)</f>
        <v>1333175672</v>
      </c>
      <c r="D37" s="11">
        <f>SUM(D7+D17+D24+D31)</f>
        <v>60091723</v>
      </c>
      <c r="E37" s="11">
        <f>SUM(E7+E17+E24+E31)</f>
        <v>733024234</v>
      </c>
      <c r="F37" s="22">
        <f t="shared" si="0"/>
        <v>600151438</v>
      </c>
    </row>
    <row r="38" spans="1:6" ht="24.75" customHeight="1">
      <c r="A38" s="23" t="s">
        <v>388</v>
      </c>
      <c r="B38" s="6">
        <f aca="true" t="shared" si="1" ref="B38:E39">SUM(B39)</f>
        <v>19789262</v>
      </c>
      <c r="C38" s="6">
        <f t="shared" si="1"/>
        <v>19789262</v>
      </c>
      <c r="D38" s="6">
        <f t="shared" si="1"/>
        <v>7306</v>
      </c>
      <c r="E38" s="6">
        <f t="shared" si="1"/>
        <v>19789262</v>
      </c>
      <c r="F38" s="6">
        <f t="shared" si="0"/>
        <v>0</v>
      </c>
    </row>
    <row r="39" spans="1:6" ht="24.75" customHeight="1">
      <c r="A39" s="24" t="s">
        <v>389</v>
      </c>
      <c r="B39" s="6">
        <f t="shared" si="1"/>
        <v>19789262</v>
      </c>
      <c r="C39" s="6">
        <f t="shared" si="1"/>
        <v>19789262</v>
      </c>
      <c r="D39" s="6">
        <f t="shared" si="1"/>
        <v>7306</v>
      </c>
      <c r="E39" s="6">
        <f t="shared" si="1"/>
        <v>19789262</v>
      </c>
      <c r="F39" s="6">
        <f t="shared" si="0"/>
        <v>0</v>
      </c>
    </row>
    <row r="40" spans="1:6" ht="24.75" customHeight="1">
      <c r="A40" s="25" t="s">
        <v>390</v>
      </c>
      <c r="B40" s="6">
        <f>B41</f>
        <v>19789262</v>
      </c>
      <c r="C40" s="6">
        <f>SUM(C41)</f>
        <v>19789262</v>
      </c>
      <c r="D40" s="6">
        <f>SUM(D41)</f>
        <v>7306</v>
      </c>
      <c r="E40" s="6">
        <f>SUM(E41)</f>
        <v>19789262</v>
      </c>
      <c r="F40" s="6">
        <f t="shared" si="0"/>
        <v>0</v>
      </c>
    </row>
    <row r="41" spans="1:6" ht="24.75" customHeight="1">
      <c r="A41" s="16" t="s">
        <v>373</v>
      </c>
      <c r="B41" s="6">
        <v>19789262</v>
      </c>
      <c r="C41" s="6">
        <f>B41</f>
        <v>19789262</v>
      </c>
      <c r="D41" s="6">
        <v>7306</v>
      </c>
      <c r="E41" s="6">
        <v>19789262</v>
      </c>
      <c r="F41" s="6">
        <f t="shared" si="0"/>
        <v>0</v>
      </c>
    </row>
    <row r="42" spans="1:6" ht="24.75" customHeight="1">
      <c r="A42" s="23" t="s">
        <v>391</v>
      </c>
      <c r="B42" s="6">
        <f>B43+B47</f>
        <v>3897835</v>
      </c>
      <c r="C42" s="6">
        <f>C43+C47</f>
        <v>3897835</v>
      </c>
      <c r="D42" s="6">
        <f>D43+D47</f>
        <v>1483095</v>
      </c>
      <c r="E42" s="6">
        <f>E43+E47</f>
        <v>3897835</v>
      </c>
      <c r="F42" s="6">
        <f>F43+F47</f>
        <v>0</v>
      </c>
    </row>
    <row r="43" spans="1:6" ht="24.75" customHeight="1">
      <c r="A43" s="31" t="s">
        <v>392</v>
      </c>
      <c r="B43" s="6">
        <f>B44</f>
        <v>3897835</v>
      </c>
      <c r="C43" s="6">
        <f>SUM(C44)</f>
        <v>3897835</v>
      </c>
      <c r="D43" s="6">
        <f>SUM(D44)</f>
        <v>1483095</v>
      </c>
      <c r="E43" s="6">
        <f>SUM(E44)</f>
        <v>3897835</v>
      </c>
      <c r="F43" s="6">
        <f>SUM(F44)</f>
        <v>0</v>
      </c>
    </row>
    <row r="44" spans="1:6" ht="24.75" customHeight="1">
      <c r="A44" s="16" t="s">
        <v>393</v>
      </c>
      <c r="B44" s="6">
        <f>B45+B46</f>
        <v>3897835</v>
      </c>
      <c r="C44" s="6">
        <f>C45+C46</f>
        <v>3897835</v>
      </c>
      <c r="D44" s="6">
        <f>D45+D46</f>
        <v>1483095</v>
      </c>
      <c r="E44" s="6">
        <f>E45+E46</f>
        <v>3897835</v>
      </c>
      <c r="F44" s="6">
        <f>F45+F46</f>
        <v>0</v>
      </c>
    </row>
    <row r="45" spans="1:6" ht="24.75" customHeight="1">
      <c r="A45" s="16" t="s">
        <v>373</v>
      </c>
      <c r="B45" s="6">
        <v>3750835</v>
      </c>
      <c r="C45" s="6">
        <f>B45</f>
        <v>3750835</v>
      </c>
      <c r="D45" s="6">
        <v>1483095</v>
      </c>
      <c r="E45" s="6">
        <v>3750835</v>
      </c>
      <c r="F45" s="6">
        <f>SUM(C45-E45)</f>
        <v>0</v>
      </c>
    </row>
    <row r="46" spans="1:6" ht="24.75" customHeight="1">
      <c r="A46" s="17" t="s">
        <v>376</v>
      </c>
      <c r="B46" s="6">
        <v>147000</v>
      </c>
      <c r="C46" s="6">
        <f>B46</f>
        <v>147000</v>
      </c>
      <c r="D46" s="6">
        <v>0</v>
      </c>
      <c r="E46" s="6">
        <v>147000</v>
      </c>
      <c r="F46" s="6">
        <f>SUM(C46-E46)</f>
        <v>0</v>
      </c>
    </row>
    <row r="47" spans="1:6" ht="24.75" customHeight="1">
      <c r="A47" s="18" t="s">
        <v>394</v>
      </c>
      <c r="B47" s="6">
        <f aca="true" t="shared" si="2" ref="B47:E48">B48</f>
        <v>0</v>
      </c>
      <c r="C47" s="6">
        <f t="shared" si="2"/>
        <v>0</v>
      </c>
      <c r="D47" s="6">
        <f t="shared" si="2"/>
        <v>0</v>
      </c>
      <c r="E47" s="6">
        <f t="shared" si="2"/>
        <v>0</v>
      </c>
      <c r="F47" s="6">
        <f>SUM(F48)</f>
        <v>0</v>
      </c>
    </row>
    <row r="48" spans="1:6" ht="24.75" customHeight="1">
      <c r="A48" s="26" t="s">
        <v>394</v>
      </c>
      <c r="B48" s="6">
        <f t="shared" si="2"/>
        <v>0</v>
      </c>
      <c r="C48" s="6">
        <f t="shared" si="2"/>
        <v>0</v>
      </c>
      <c r="D48" s="6">
        <f t="shared" si="2"/>
        <v>0</v>
      </c>
      <c r="E48" s="6">
        <f t="shared" si="2"/>
        <v>0</v>
      </c>
      <c r="F48" s="6">
        <f>SUM(F49)</f>
        <v>0</v>
      </c>
    </row>
    <row r="49" spans="1:6" ht="24.75" customHeight="1">
      <c r="A49" s="27" t="s">
        <v>395</v>
      </c>
      <c r="B49" s="6">
        <v>0</v>
      </c>
      <c r="C49" s="6">
        <f>B49</f>
        <v>0</v>
      </c>
      <c r="D49" s="6">
        <v>0</v>
      </c>
      <c r="E49" s="6">
        <v>0</v>
      </c>
      <c r="F49" s="6">
        <f>C49-E49</f>
        <v>0</v>
      </c>
    </row>
    <row r="50" spans="1:6" ht="16.5">
      <c r="A50" s="28" t="s">
        <v>396</v>
      </c>
      <c r="B50" s="22">
        <f>SUM(B38+B42)</f>
        <v>23687097</v>
      </c>
      <c r="C50" s="22">
        <f>SUM(C38+C42)</f>
        <v>23687097</v>
      </c>
      <c r="D50" s="22">
        <f>SUM(D38+D42)</f>
        <v>1490401</v>
      </c>
      <c r="E50" s="22">
        <f>SUM(E38+E42)</f>
        <v>23687097</v>
      </c>
      <c r="F50" s="22">
        <f>SUM(F38+F42)</f>
        <v>0</v>
      </c>
    </row>
    <row r="51" spans="1:6" ht="16.5">
      <c r="A51" s="29" t="s">
        <v>397</v>
      </c>
      <c r="B51" s="11">
        <f>SUM(B37+B50)</f>
        <v>2274347197</v>
      </c>
      <c r="C51" s="11">
        <f>SUM(C37+C50)</f>
        <v>1356862769</v>
      </c>
      <c r="D51" s="11">
        <f>SUM(D37+D50)</f>
        <v>61582124</v>
      </c>
      <c r="E51" s="11">
        <f>SUM(E37+E50)</f>
        <v>756711331</v>
      </c>
      <c r="F51" s="11">
        <f>SUM(F37+F50)</f>
        <v>600151438</v>
      </c>
    </row>
  </sheetData>
  <mergeCells count="7">
    <mergeCell ref="A1:F1"/>
    <mergeCell ref="A2:F2"/>
    <mergeCell ref="A3:F3"/>
    <mergeCell ref="A4:A5"/>
    <mergeCell ref="B4:B5"/>
    <mergeCell ref="D4:E4"/>
    <mergeCell ref="F4:F5"/>
  </mergeCells>
  <printOptions/>
  <pageMargins left="0.75" right="0.75" top="1" bottom="1" header="0.5" footer="0.5"/>
  <pageSetup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1:G194"/>
  <sheetViews>
    <sheetView workbookViewId="0" topLeftCell="A9">
      <selection activeCell="B20" sqref="B20"/>
    </sheetView>
  </sheetViews>
  <sheetFormatPr defaultColWidth="9.00390625" defaultRowHeight="16.5"/>
  <cols>
    <col min="1" max="1" width="27.375" style="1" customWidth="1"/>
    <col min="2" max="2" width="17.50390625" style="1" customWidth="1"/>
    <col min="3" max="3" width="16.25390625" style="1" customWidth="1"/>
    <col min="4" max="4" width="15.25390625" style="1" customWidth="1"/>
    <col min="5" max="5" width="16.125" style="1" customWidth="1"/>
    <col min="6" max="6" width="18.75390625" style="1" customWidth="1"/>
    <col min="7" max="7" width="17.875" style="1" customWidth="1"/>
    <col min="8" max="16384" width="9.00390625" style="1" customWidth="1"/>
  </cols>
  <sheetData>
    <row r="1" spans="1:7" ht="25.5">
      <c r="A1" s="32" t="s">
        <v>325</v>
      </c>
      <c r="B1" s="33"/>
      <c r="C1" s="33"/>
      <c r="D1" s="33"/>
      <c r="E1" s="33"/>
      <c r="F1" s="33"/>
      <c r="G1" s="33"/>
    </row>
    <row r="2" spans="1:7" ht="27.75">
      <c r="A2" s="34" t="s">
        <v>326</v>
      </c>
      <c r="B2" s="35"/>
      <c r="C2" s="35"/>
      <c r="D2" s="35"/>
      <c r="E2" s="35"/>
      <c r="F2" s="35"/>
      <c r="G2" s="35"/>
    </row>
    <row r="3" spans="1:7" ht="16.5">
      <c r="A3" s="36" t="s">
        <v>359</v>
      </c>
      <c r="B3" s="37"/>
      <c r="C3" s="37"/>
      <c r="D3" s="37"/>
      <c r="E3" s="37"/>
      <c r="F3" s="37"/>
      <c r="G3" s="37"/>
    </row>
    <row r="4" spans="1:7" ht="18.75" customHeight="1">
      <c r="A4" s="38" t="s">
        <v>327</v>
      </c>
      <c r="B4" s="38" t="s">
        <v>328</v>
      </c>
      <c r="C4" s="2" t="s">
        <v>329</v>
      </c>
      <c r="D4" s="40" t="s">
        <v>330</v>
      </c>
      <c r="E4" s="41"/>
      <c r="F4" s="38" t="s">
        <v>331</v>
      </c>
      <c r="G4" s="38" t="s">
        <v>332</v>
      </c>
    </row>
    <row r="5" spans="1:7" ht="16.5">
      <c r="A5" s="39"/>
      <c r="B5" s="39"/>
      <c r="C5" s="3" t="s">
        <v>333</v>
      </c>
      <c r="D5" s="3" t="s">
        <v>334</v>
      </c>
      <c r="E5" s="4" t="s">
        <v>335</v>
      </c>
      <c r="F5" s="39"/>
      <c r="G5" s="39"/>
    </row>
    <row r="6" spans="1:7" ht="24.75" customHeight="1">
      <c r="A6" s="5" t="s">
        <v>336</v>
      </c>
      <c r="B6" s="6">
        <f aca="true" t="shared" si="0" ref="B6:G6">SUM(B7)</f>
        <v>9500000</v>
      </c>
      <c r="C6" s="6">
        <f t="shared" si="0"/>
        <v>8636000</v>
      </c>
      <c r="D6" s="6">
        <f t="shared" si="0"/>
        <v>1607608</v>
      </c>
      <c r="E6" s="6">
        <f t="shared" si="0"/>
        <v>14992942</v>
      </c>
      <c r="F6" s="6">
        <f t="shared" si="0"/>
        <v>-6356942</v>
      </c>
      <c r="G6" s="6">
        <f t="shared" si="0"/>
        <v>14992942</v>
      </c>
    </row>
    <row r="7" spans="1:7" ht="24.75" customHeight="1">
      <c r="A7" s="7" t="s">
        <v>337</v>
      </c>
      <c r="B7" s="6">
        <f>SUM(B8:B10)</f>
        <v>9500000</v>
      </c>
      <c r="C7" s="6">
        <f>SUM(C8:C10)</f>
        <v>8636000</v>
      </c>
      <c r="D7" s="6">
        <f>D8+D9+D10</f>
        <v>1607608</v>
      </c>
      <c r="E7" s="6">
        <f>E8+E9+E10</f>
        <v>14992942</v>
      </c>
      <c r="F7" s="6">
        <f>C7-E7</f>
        <v>-6356942</v>
      </c>
      <c r="G7" s="6">
        <f>SUM(G8:G10)</f>
        <v>14992942</v>
      </c>
    </row>
    <row r="8" spans="1:7" ht="24.75" customHeight="1">
      <c r="A8" s="7" t="s">
        <v>338</v>
      </c>
      <c r="B8" s="6">
        <v>7000000</v>
      </c>
      <c r="C8" s="6">
        <v>6416000</v>
      </c>
      <c r="D8" s="6">
        <v>1520937</v>
      </c>
      <c r="E8" s="6">
        <v>13544849</v>
      </c>
      <c r="F8" s="6">
        <f>C8-E8</f>
        <v>-7128849</v>
      </c>
      <c r="G8" s="6">
        <f>E8</f>
        <v>13544849</v>
      </c>
    </row>
    <row r="9" spans="1:7" ht="24.75" customHeight="1">
      <c r="A9" s="8" t="s">
        <v>339</v>
      </c>
      <c r="B9" s="6">
        <v>2500000</v>
      </c>
      <c r="C9" s="6">
        <v>2220000</v>
      </c>
      <c r="D9" s="6">
        <v>80000</v>
      </c>
      <c r="E9" s="6">
        <v>1109000</v>
      </c>
      <c r="F9" s="6">
        <f>C9-E9</f>
        <v>1111000</v>
      </c>
      <c r="G9" s="6">
        <f>E9</f>
        <v>1109000</v>
      </c>
    </row>
    <row r="10" spans="1:7" ht="24.75" customHeight="1">
      <c r="A10" s="7" t="s">
        <v>340</v>
      </c>
      <c r="B10" s="6">
        <v>0</v>
      </c>
      <c r="C10" s="6">
        <v>0</v>
      </c>
      <c r="D10" s="6">
        <v>6671</v>
      </c>
      <c r="E10" s="6">
        <v>339093</v>
      </c>
      <c r="F10" s="6">
        <f>C10-E10</f>
        <v>-339093</v>
      </c>
      <c r="G10" s="6">
        <f>E10</f>
        <v>339093</v>
      </c>
    </row>
    <row r="11" spans="1:7" ht="24.75" customHeight="1">
      <c r="A11" s="9" t="s">
        <v>341</v>
      </c>
      <c r="B11" s="6">
        <f aca="true" t="shared" si="1" ref="B11:G11">SUM(B12+B16)</f>
        <v>282563000</v>
      </c>
      <c r="C11" s="6">
        <f t="shared" si="1"/>
        <v>265443263</v>
      </c>
      <c r="D11" s="6">
        <f t="shared" si="1"/>
        <v>6294903</v>
      </c>
      <c r="E11" s="6">
        <f t="shared" si="1"/>
        <v>279316799</v>
      </c>
      <c r="F11" s="6">
        <f t="shared" si="1"/>
        <v>-13873536</v>
      </c>
      <c r="G11" s="6">
        <f t="shared" si="1"/>
        <v>279316799</v>
      </c>
    </row>
    <row r="12" spans="1:7" ht="24.75" customHeight="1">
      <c r="A12" s="7" t="s">
        <v>342</v>
      </c>
      <c r="B12" s="6">
        <f>SUM(B13:B15)</f>
        <v>167013000</v>
      </c>
      <c r="C12" s="6">
        <f>SUM(C13:C15)</f>
        <v>150700263</v>
      </c>
      <c r="D12" s="6">
        <f>SUM(D13:D15)</f>
        <v>5845264</v>
      </c>
      <c r="E12" s="6">
        <f>SUM(E13:E15)</f>
        <v>162931449</v>
      </c>
      <c r="F12" s="6">
        <f aca="true" t="shared" si="2" ref="F12:F27">SUM(C12-E12)</f>
        <v>-12231186</v>
      </c>
      <c r="G12" s="6">
        <f aca="true" t="shared" si="3" ref="G12:G18">E12</f>
        <v>162931449</v>
      </c>
    </row>
    <row r="13" spans="1:7" ht="24.75" customHeight="1">
      <c r="A13" s="8" t="s">
        <v>343</v>
      </c>
      <c r="B13" s="6">
        <v>27000000</v>
      </c>
      <c r="C13" s="6">
        <v>24750000</v>
      </c>
      <c r="D13" s="6">
        <v>1965897</v>
      </c>
      <c r="E13" s="6">
        <v>29688036</v>
      </c>
      <c r="F13" s="6">
        <f t="shared" si="2"/>
        <v>-4938036</v>
      </c>
      <c r="G13" s="6">
        <f t="shared" si="3"/>
        <v>29688036</v>
      </c>
    </row>
    <row r="14" spans="1:7" ht="24.75" customHeight="1">
      <c r="A14" s="8" t="s">
        <v>344</v>
      </c>
      <c r="B14" s="6">
        <v>50607000</v>
      </c>
      <c r="C14" s="6">
        <v>44000000</v>
      </c>
      <c r="D14" s="6">
        <v>3878467</v>
      </c>
      <c r="E14" s="6">
        <v>44889787</v>
      </c>
      <c r="F14" s="6">
        <f t="shared" si="2"/>
        <v>-889787</v>
      </c>
      <c r="G14" s="6">
        <f t="shared" si="3"/>
        <v>44889787</v>
      </c>
    </row>
    <row r="15" spans="1:7" ht="24.75" customHeight="1">
      <c r="A15" s="8" t="s">
        <v>345</v>
      </c>
      <c r="B15" s="6">
        <v>89406000</v>
      </c>
      <c r="C15" s="6">
        <v>81950263</v>
      </c>
      <c r="D15" s="6">
        <v>900</v>
      </c>
      <c r="E15" s="6">
        <v>88353626</v>
      </c>
      <c r="F15" s="6">
        <f t="shared" si="2"/>
        <v>-6403363</v>
      </c>
      <c r="G15" s="6">
        <f t="shared" si="3"/>
        <v>88353626</v>
      </c>
    </row>
    <row r="16" spans="1:7" ht="24.75" customHeight="1">
      <c r="A16" s="8" t="s">
        <v>346</v>
      </c>
      <c r="B16" s="6">
        <f>B17+B18</f>
        <v>115550000</v>
      </c>
      <c r="C16" s="6">
        <f>C17+C18</f>
        <v>114743000</v>
      </c>
      <c r="D16" s="6">
        <f>D17+D18</f>
        <v>449639</v>
      </c>
      <c r="E16" s="6">
        <f>E17+E18</f>
        <v>116385350</v>
      </c>
      <c r="F16" s="6">
        <f t="shared" si="2"/>
        <v>-1642350</v>
      </c>
      <c r="G16" s="6">
        <f t="shared" si="3"/>
        <v>116385350</v>
      </c>
    </row>
    <row r="17" spans="1:7" ht="24.75" customHeight="1">
      <c r="A17" s="8" t="s">
        <v>347</v>
      </c>
      <c r="B17" s="6">
        <v>18500000</v>
      </c>
      <c r="C17" s="6">
        <v>17693000</v>
      </c>
      <c r="D17" s="6">
        <v>449639</v>
      </c>
      <c r="E17" s="6">
        <v>19218310</v>
      </c>
      <c r="F17" s="6">
        <f t="shared" si="2"/>
        <v>-1525310</v>
      </c>
      <c r="G17" s="6">
        <f t="shared" si="3"/>
        <v>19218310</v>
      </c>
    </row>
    <row r="18" spans="1:7" ht="24.75" customHeight="1">
      <c r="A18" s="8" t="s">
        <v>348</v>
      </c>
      <c r="B18" s="6">
        <v>97050000</v>
      </c>
      <c r="C18" s="6">
        <v>97050000</v>
      </c>
      <c r="D18" s="6">
        <v>0</v>
      </c>
      <c r="E18" s="6">
        <v>97167040</v>
      </c>
      <c r="F18" s="6">
        <f t="shared" si="2"/>
        <v>-117040</v>
      </c>
      <c r="G18" s="6">
        <f t="shared" si="3"/>
        <v>97167040</v>
      </c>
    </row>
    <row r="19" spans="1:7" ht="24.75" customHeight="1">
      <c r="A19" s="9" t="s">
        <v>349</v>
      </c>
      <c r="B19" s="6">
        <f>SUM(B20)</f>
        <v>0</v>
      </c>
      <c r="C19" s="6">
        <f aca="true" t="shared" si="4" ref="C19:E20">C20</f>
        <v>0</v>
      </c>
      <c r="D19" s="6">
        <f t="shared" si="4"/>
        <v>0</v>
      </c>
      <c r="E19" s="6">
        <f t="shared" si="4"/>
        <v>0</v>
      </c>
      <c r="F19" s="6">
        <f t="shared" si="2"/>
        <v>0</v>
      </c>
      <c r="G19" s="6">
        <f>G20</f>
        <v>0</v>
      </c>
    </row>
    <row r="20" spans="1:7" ht="24.75" customHeight="1">
      <c r="A20" s="7" t="s">
        <v>350</v>
      </c>
      <c r="B20" s="6">
        <f>B21</f>
        <v>0</v>
      </c>
      <c r="C20" s="6">
        <f t="shared" si="4"/>
        <v>0</v>
      </c>
      <c r="D20" s="6">
        <f t="shared" si="4"/>
        <v>0</v>
      </c>
      <c r="E20" s="6">
        <f t="shared" si="4"/>
        <v>0</v>
      </c>
      <c r="F20" s="6">
        <f t="shared" si="2"/>
        <v>0</v>
      </c>
      <c r="G20" s="6">
        <f>G21</f>
        <v>0</v>
      </c>
    </row>
    <row r="21" spans="1:7" ht="24.75" customHeight="1">
      <c r="A21" s="7" t="s">
        <v>351</v>
      </c>
      <c r="B21" s="6">
        <v>0</v>
      </c>
      <c r="C21" s="6">
        <v>0</v>
      </c>
      <c r="D21" s="6">
        <v>0</v>
      </c>
      <c r="E21" s="6">
        <v>0</v>
      </c>
      <c r="F21" s="6">
        <f t="shared" si="2"/>
        <v>0</v>
      </c>
      <c r="G21" s="6">
        <f>E21</f>
        <v>0</v>
      </c>
    </row>
    <row r="22" spans="1:7" ht="24.75" customHeight="1">
      <c r="A22" s="9" t="s">
        <v>352</v>
      </c>
      <c r="B22" s="6">
        <f aca="true" t="shared" si="5" ref="B22:E23">B23</f>
        <v>3420000</v>
      </c>
      <c r="C22" s="6">
        <f t="shared" si="5"/>
        <v>3420000</v>
      </c>
      <c r="D22" s="6">
        <f t="shared" si="5"/>
        <v>0</v>
      </c>
      <c r="E22" s="6">
        <f t="shared" si="5"/>
        <v>3310000</v>
      </c>
      <c r="F22" s="6">
        <f t="shared" si="2"/>
        <v>110000</v>
      </c>
      <c r="G22" s="6">
        <f>G23</f>
        <v>3310000</v>
      </c>
    </row>
    <row r="23" spans="1:7" ht="24.75" customHeight="1">
      <c r="A23" s="7" t="s">
        <v>353</v>
      </c>
      <c r="B23" s="6">
        <f t="shared" si="5"/>
        <v>3420000</v>
      </c>
      <c r="C23" s="6">
        <f t="shared" si="5"/>
        <v>3420000</v>
      </c>
      <c r="D23" s="6">
        <f t="shared" si="5"/>
        <v>0</v>
      </c>
      <c r="E23" s="6">
        <f t="shared" si="5"/>
        <v>3310000</v>
      </c>
      <c r="F23" s="6">
        <f t="shared" si="2"/>
        <v>110000</v>
      </c>
      <c r="G23" s="6">
        <f>G24</f>
        <v>3310000</v>
      </c>
    </row>
    <row r="24" spans="1:7" ht="24.75" customHeight="1">
      <c r="A24" s="7" t="s">
        <v>354</v>
      </c>
      <c r="B24" s="6">
        <v>3420000</v>
      </c>
      <c r="C24" s="6">
        <v>3420000</v>
      </c>
      <c r="D24" s="6">
        <v>0</v>
      </c>
      <c r="E24" s="6">
        <v>3310000</v>
      </c>
      <c r="F24" s="6">
        <f t="shared" si="2"/>
        <v>110000</v>
      </c>
      <c r="G24" s="6">
        <f>E24</f>
        <v>3310000</v>
      </c>
    </row>
    <row r="25" spans="1:7" ht="24.75" customHeight="1">
      <c r="A25" s="9" t="s">
        <v>355</v>
      </c>
      <c r="B25" s="6">
        <f>SUM(B26)</f>
        <v>9288000</v>
      </c>
      <c r="C25" s="6">
        <f>SUM(C26)</f>
        <v>8808000</v>
      </c>
      <c r="D25" s="6">
        <f>SUM(D26)</f>
        <v>110000</v>
      </c>
      <c r="E25" s="6">
        <f>SUM(E26)</f>
        <v>13891176</v>
      </c>
      <c r="F25" s="6">
        <f t="shared" si="2"/>
        <v>-5083176</v>
      </c>
      <c r="G25" s="6">
        <f>SUM(G26)</f>
        <v>13891176</v>
      </c>
    </row>
    <row r="26" spans="1:7" ht="24.75" customHeight="1">
      <c r="A26" s="7" t="s">
        <v>356</v>
      </c>
      <c r="B26" s="6">
        <f>SUM(B27)</f>
        <v>9288000</v>
      </c>
      <c r="C26" s="6">
        <f>SUM(C27)</f>
        <v>8808000</v>
      </c>
      <c r="D26" s="6">
        <f>D27</f>
        <v>110000</v>
      </c>
      <c r="E26" s="6">
        <f>SUM(E27)</f>
        <v>13891176</v>
      </c>
      <c r="F26" s="6">
        <f t="shared" si="2"/>
        <v>-5083176</v>
      </c>
      <c r="G26" s="6">
        <f>SUM(G27:G27)</f>
        <v>13891176</v>
      </c>
    </row>
    <row r="27" spans="1:7" ht="24.75" customHeight="1">
      <c r="A27" s="10" t="s">
        <v>357</v>
      </c>
      <c r="B27" s="11">
        <v>9288000</v>
      </c>
      <c r="C27" s="11">
        <v>8808000</v>
      </c>
      <c r="D27" s="11">
        <v>110000</v>
      </c>
      <c r="E27" s="11">
        <v>13891176</v>
      </c>
      <c r="F27" s="11">
        <f t="shared" si="2"/>
        <v>-5083176</v>
      </c>
      <c r="G27" s="11">
        <f>E27</f>
        <v>13891176</v>
      </c>
    </row>
    <row r="28" spans="1:7" ht="24.75" customHeight="1">
      <c r="A28" s="12" t="s">
        <v>358</v>
      </c>
      <c r="B28" s="11">
        <f aca="true" t="shared" si="6" ref="B28:G28">SUM(B6+B11+B19++B22+B25)</f>
        <v>304771000</v>
      </c>
      <c r="C28" s="11">
        <f t="shared" si="6"/>
        <v>286307263</v>
      </c>
      <c r="D28" s="11">
        <f t="shared" si="6"/>
        <v>8012511</v>
      </c>
      <c r="E28" s="11">
        <f t="shared" si="6"/>
        <v>311510917</v>
      </c>
      <c r="F28" s="11">
        <f t="shared" si="6"/>
        <v>-25203654</v>
      </c>
      <c r="G28" s="11">
        <f t="shared" si="6"/>
        <v>311510917</v>
      </c>
    </row>
    <row r="29" ht="15.75">
      <c r="A29" s="13"/>
    </row>
    <row r="30" ht="15.75">
      <c r="A30" s="13"/>
    </row>
    <row r="31" ht="15.75">
      <c r="A31" s="13"/>
    </row>
    <row r="32" ht="15.75">
      <c r="A32" s="13"/>
    </row>
    <row r="33" ht="15.75">
      <c r="A33" s="13"/>
    </row>
    <row r="34" ht="15.75">
      <c r="A34" s="13"/>
    </row>
    <row r="35" ht="15.75">
      <c r="A35" s="13"/>
    </row>
    <row r="36" ht="15.75">
      <c r="A36" s="13"/>
    </row>
    <row r="37" ht="15.75">
      <c r="A37" s="13"/>
    </row>
    <row r="38" ht="15.75">
      <c r="A38" s="13"/>
    </row>
    <row r="39" ht="15.75">
      <c r="A39" s="13"/>
    </row>
    <row r="40" ht="15.75">
      <c r="A40" s="13"/>
    </row>
    <row r="41" ht="15.75">
      <c r="A41" s="13"/>
    </row>
    <row r="42" ht="15.75">
      <c r="A42" s="13"/>
    </row>
    <row r="43" ht="15.75">
      <c r="A43" s="13"/>
    </row>
    <row r="44" ht="15.75">
      <c r="A44" s="13"/>
    </row>
    <row r="45" ht="15.75">
      <c r="A45" s="13"/>
    </row>
    <row r="46" ht="15.75">
      <c r="A46" s="13"/>
    </row>
    <row r="47" ht="15.75">
      <c r="A47" s="13"/>
    </row>
    <row r="48" ht="15.75">
      <c r="A48" s="13"/>
    </row>
    <row r="49" ht="15.75">
      <c r="A49" s="13"/>
    </row>
    <row r="50" ht="15.75">
      <c r="A50" s="13"/>
    </row>
    <row r="51" ht="15.75">
      <c r="A51" s="13"/>
    </row>
    <row r="52" ht="15.75">
      <c r="A52" s="13"/>
    </row>
    <row r="53" ht="15.75">
      <c r="A53" s="13"/>
    </row>
    <row r="54" ht="15.75">
      <c r="A54" s="13"/>
    </row>
    <row r="55" ht="15.75">
      <c r="A55" s="13"/>
    </row>
    <row r="56" ht="15.75">
      <c r="A56" s="13"/>
    </row>
    <row r="57" ht="15.75">
      <c r="A57" s="13"/>
    </row>
    <row r="58" ht="15.75">
      <c r="A58" s="13"/>
    </row>
    <row r="59" ht="15.75">
      <c r="A59" s="13"/>
    </row>
    <row r="60" ht="15.75">
      <c r="A60" s="13"/>
    </row>
    <row r="61" ht="15.75">
      <c r="A61" s="13"/>
    </row>
    <row r="62" ht="15.75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3" ht="15.75">
      <c r="A83" s="13"/>
    </row>
    <row r="84" ht="15.75">
      <c r="A84" s="13"/>
    </row>
    <row r="85" ht="15.75">
      <c r="A85" s="13"/>
    </row>
    <row r="86" ht="15.75">
      <c r="A86" s="13"/>
    </row>
    <row r="87" ht="15.75">
      <c r="A87" s="13"/>
    </row>
    <row r="88" ht="15.75">
      <c r="A88" s="13"/>
    </row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99" ht="15.75">
      <c r="A99" s="13"/>
    </row>
    <row r="100" ht="15.75">
      <c r="A100" s="13"/>
    </row>
    <row r="101" ht="15.75">
      <c r="A101" s="13"/>
    </row>
    <row r="102" ht="15.75">
      <c r="A102" s="13"/>
    </row>
    <row r="103" ht="15.75">
      <c r="A103" s="13"/>
    </row>
    <row r="104" ht="15.75">
      <c r="A104" s="13"/>
    </row>
    <row r="105" ht="15.75">
      <c r="A105" s="13"/>
    </row>
    <row r="106" ht="15.75">
      <c r="A106" s="13"/>
    </row>
    <row r="107" ht="15.75">
      <c r="A107" s="13"/>
    </row>
    <row r="108" ht="15.75">
      <c r="A108" s="13"/>
    </row>
    <row r="109" ht="15.75">
      <c r="A109" s="13"/>
    </row>
    <row r="110" ht="15.75">
      <c r="A110" s="13"/>
    </row>
    <row r="111" ht="15.75">
      <c r="A111" s="13"/>
    </row>
    <row r="112" ht="15.75">
      <c r="A112" s="13"/>
    </row>
    <row r="113" ht="15.75">
      <c r="A113" s="13"/>
    </row>
    <row r="114" ht="15.75">
      <c r="A114" s="13"/>
    </row>
    <row r="115" ht="15.75">
      <c r="A115" s="13"/>
    </row>
    <row r="116" ht="15.75">
      <c r="A116" s="13"/>
    </row>
    <row r="117" ht="15.75">
      <c r="A117" s="13"/>
    </row>
    <row r="118" ht="15.75">
      <c r="A118" s="13"/>
    </row>
    <row r="119" ht="15.75">
      <c r="A119" s="13"/>
    </row>
    <row r="120" ht="15.75">
      <c r="A120" s="13"/>
    </row>
    <row r="121" ht="15.75">
      <c r="A121" s="13"/>
    </row>
    <row r="122" ht="15.75">
      <c r="A122" s="13"/>
    </row>
    <row r="123" ht="15.75">
      <c r="A123" s="13"/>
    </row>
    <row r="124" ht="15.75">
      <c r="A124" s="13"/>
    </row>
    <row r="125" ht="15.75">
      <c r="A125" s="13"/>
    </row>
    <row r="126" ht="15.75">
      <c r="A126" s="13"/>
    </row>
    <row r="127" ht="15.75">
      <c r="A127" s="13"/>
    </row>
    <row r="128" ht="15.75">
      <c r="A128" s="13"/>
    </row>
    <row r="129" ht="15.75">
      <c r="A129" s="13"/>
    </row>
    <row r="130" ht="15.75">
      <c r="A130" s="13"/>
    </row>
    <row r="131" ht="15.75">
      <c r="A131" s="13"/>
    </row>
    <row r="132" ht="15.75">
      <c r="A132" s="13"/>
    </row>
    <row r="133" ht="15.75">
      <c r="A133" s="13"/>
    </row>
    <row r="134" ht="15.75">
      <c r="A134" s="13"/>
    </row>
    <row r="135" ht="15.75">
      <c r="A135" s="13"/>
    </row>
    <row r="136" ht="15.75">
      <c r="A136" s="13"/>
    </row>
    <row r="137" ht="15.75">
      <c r="A137" s="13"/>
    </row>
    <row r="138" ht="15.75">
      <c r="A138" s="13"/>
    </row>
    <row r="139" ht="15.75">
      <c r="A139" s="13"/>
    </row>
    <row r="140" ht="15.75">
      <c r="A140" s="13"/>
    </row>
    <row r="141" ht="15.75">
      <c r="A141" s="13"/>
    </row>
    <row r="142" ht="15.75">
      <c r="A142" s="13"/>
    </row>
    <row r="143" ht="15.75">
      <c r="A143" s="13"/>
    </row>
    <row r="144" ht="15.75">
      <c r="A144" s="13"/>
    </row>
    <row r="145" ht="15.75">
      <c r="A145" s="13"/>
    </row>
    <row r="146" ht="15.75">
      <c r="A146" s="13"/>
    </row>
    <row r="147" ht="15.75">
      <c r="A147" s="13"/>
    </row>
    <row r="148" ht="15.75">
      <c r="A148" s="13"/>
    </row>
    <row r="149" ht="15.75">
      <c r="A149" s="13"/>
    </row>
    <row r="150" ht="15.75">
      <c r="A150" s="13"/>
    </row>
    <row r="151" ht="15.75">
      <c r="A151" s="13"/>
    </row>
    <row r="152" ht="15.75">
      <c r="A152" s="13"/>
    </row>
    <row r="153" ht="15.75">
      <c r="A153" s="13"/>
    </row>
    <row r="154" ht="15.75">
      <c r="A154" s="13"/>
    </row>
    <row r="155" ht="15.75">
      <c r="A155" s="13"/>
    </row>
    <row r="156" ht="15.75">
      <c r="A156" s="13"/>
    </row>
    <row r="157" ht="15.75">
      <c r="A157" s="13"/>
    </row>
    <row r="158" ht="15.75">
      <c r="A158" s="13"/>
    </row>
    <row r="159" ht="15.75">
      <c r="A159" s="13"/>
    </row>
    <row r="160" ht="15.75">
      <c r="A160" s="13"/>
    </row>
    <row r="161" ht="15.75">
      <c r="A161" s="13"/>
    </row>
    <row r="162" ht="15.75">
      <c r="A162" s="13"/>
    </row>
    <row r="163" ht="15.75">
      <c r="A163" s="13"/>
    </row>
    <row r="164" ht="15.75">
      <c r="A164" s="13"/>
    </row>
    <row r="165" ht="15.75">
      <c r="A165" s="13"/>
    </row>
    <row r="166" ht="15.75">
      <c r="A166" s="13"/>
    </row>
    <row r="167" ht="15.75">
      <c r="A167" s="13"/>
    </row>
    <row r="168" ht="15.75">
      <c r="A168" s="13"/>
    </row>
    <row r="169" ht="15.75">
      <c r="A169" s="13"/>
    </row>
    <row r="170" ht="15.75">
      <c r="A170" s="13"/>
    </row>
    <row r="171" ht="15.75">
      <c r="A171" s="13"/>
    </row>
    <row r="172" ht="15.75">
      <c r="A172" s="13"/>
    </row>
    <row r="173" ht="15.75">
      <c r="A173" s="13"/>
    </row>
    <row r="174" ht="15.75">
      <c r="A174" s="13"/>
    </row>
    <row r="175" ht="15.75">
      <c r="A175" s="13"/>
    </row>
    <row r="176" ht="15.75">
      <c r="A176" s="13"/>
    </row>
    <row r="177" ht="15.75">
      <c r="A177" s="13"/>
    </row>
    <row r="178" ht="15.75">
      <c r="A178" s="13"/>
    </row>
    <row r="179" ht="15.75">
      <c r="A179" s="13"/>
    </row>
    <row r="180" ht="15.75">
      <c r="A180" s="13"/>
    </row>
    <row r="181" ht="15.75">
      <c r="A181" s="13"/>
    </row>
    <row r="182" ht="15.75">
      <c r="A182" s="13"/>
    </row>
    <row r="183" ht="15.75">
      <c r="A183" s="13"/>
    </row>
    <row r="184" ht="15.75">
      <c r="A184" s="13"/>
    </row>
    <row r="185" ht="15.75">
      <c r="A185" s="13"/>
    </row>
    <row r="186" ht="15.75">
      <c r="A186" s="13"/>
    </row>
    <row r="187" ht="15.75">
      <c r="A187" s="13"/>
    </row>
    <row r="188" ht="15.75">
      <c r="A188" s="13"/>
    </row>
    <row r="189" ht="15.75">
      <c r="A189" s="13"/>
    </row>
    <row r="190" ht="15.75">
      <c r="A190" s="13"/>
    </row>
    <row r="191" ht="15.75">
      <c r="A191" s="13"/>
    </row>
    <row r="192" ht="15.75">
      <c r="A192" s="13"/>
    </row>
    <row r="193" ht="15.75">
      <c r="A193" s="13"/>
    </row>
    <row r="194" ht="15.75">
      <c r="A194" s="13"/>
    </row>
  </sheetData>
  <mergeCells count="8">
    <mergeCell ref="A1:G1"/>
    <mergeCell ref="A2:G2"/>
    <mergeCell ref="A3:G3"/>
    <mergeCell ref="A4:A5"/>
    <mergeCell ref="B4:B5"/>
    <mergeCell ref="D4:E4"/>
    <mergeCell ref="F4:F5"/>
    <mergeCell ref="G4:G5"/>
  </mergeCells>
  <printOptions/>
  <pageMargins left="0.75" right="0.75" top="1" bottom="1" header="0.5" footer="0.5"/>
  <pageSetup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G194"/>
  <sheetViews>
    <sheetView tabSelected="1" workbookViewId="0" topLeftCell="C20">
      <selection activeCell="F28" sqref="F28"/>
    </sheetView>
  </sheetViews>
  <sheetFormatPr defaultColWidth="9.00390625" defaultRowHeight="16.5"/>
  <cols>
    <col min="1" max="1" width="27.375" style="1" customWidth="1"/>
    <col min="2" max="2" width="17.50390625" style="1" customWidth="1"/>
    <col min="3" max="3" width="16.25390625" style="1" customWidth="1"/>
    <col min="4" max="4" width="15.25390625" style="1" customWidth="1"/>
    <col min="5" max="5" width="16.125" style="1" customWidth="1"/>
    <col min="6" max="6" width="18.75390625" style="1" customWidth="1"/>
    <col min="7" max="7" width="17.875" style="1" customWidth="1"/>
    <col min="8" max="16384" width="9.00390625" style="1" customWidth="1"/>
  </cols>
  <sheetData>
    <row r="1" spans="1:7" ht="25.5">
      <c r="A1" s="32" t="s">
        <v>399</v>
      </c>
      <c r="B1" s="33"/>
      <c r="C1" s="33"/>
      <c r="D1" s="33"/>
      <c r="E1" s="33"/>
      <c r="F1" s="33"/>
      <c r="G1" s="33"/>
    </row>
    <row r="2" spans="1:7" ht="27.75">
      <c r="A2" s="34" t="s">
        <v>400</v>
      </c>
      <c r="B2" s="35"/>
      <c r="C2" s="35"/>
      <c r="D2" s="35"/>
      <c r="E2" s="35"/>
      <c r="F2" s="35"/>
      <c r="G2" s="35"/>
    </row>
    <row r="3" spans="1:7" ht="16.5">
      <c r="A3" s="36" t="s">
        <v>464</v>
      </c>
      <c r="B3" s="37"/>
      <c r="C3" s="37"/>
      <c r="D3" s="37"/>
      <c r="E3" s="37"/>
      <c r="F3" s="37"/>
      <c r="G3" s="37"/>
    </row>
    <row r="4" spans="1:7" ht="18.75" customHeight="1">
      <c r="A4" s="38" t="s">
        <v>401</v>
      </c>
      <c r="B4" s="38" t="s">
        <v>402</v>
      </c>
      <c r="C4" s="2" t="s">
        <v>403</v>
      </c>
      <c r="D4" s="40" t="s">
        <v>404</v>
      </c>
      <c r="E4" s="41"/>
      <c r="F4" s="38" t="s">
        <v>405</v>
      </c>
      <c r="G4" s="38" t="s">
        <v>406</v>
      </c>
    </row>
    <row r="5" spans="1:7" ht="16.5">
      <c r="A5" s="39"/>
      <c r="B5" s="39"/>
      <c r="C5" s="3" t="s">
        <v>407</v>
      </c>
      <c r="D5" s="3" t="s">
        <v>408</v>
      </c>
      <c r="E5" s="4" t="s">
        <v>409</v>
      </c>
      <c r="F5" s="39"/>
      <c r="G5" s="39"/>
    </row>
    <row r="6" spans="1:7" ht="24.75" customHeight="1">
      <c r="A6" s="5" t="s">
        <v>410</v>
      </c>
      <c r="B6" s="6">
        <f aca="true" t="shared" si="0" ref="B6:G6">SUM(B7)</f>
        <v>9500000</v>
      </c>
      <c r="C6" s="6">
        <f t="shared" si="0"/>
        <v>9500000</v>
      </c>
      <c r="D6" s="6">
        <f t="shared" si="0"/>
        <v>2518054</v>
      </c>
      <c r="E6" s="6">
        <f t="shared" si="0"/>
        <v>17510996</v>
      </c>
      <c r="F6" s="6">
        <f t="shared" si="0"/>
        <v>-8010996</v>
      </c>
      <c r="G6" s="6">
        <f t="shared" si="0"/>
        <v>17510996</v>
      </c>
    </row>
    <row r="7" spans="1:7" ht="24.75" customHeight="1">
      <c r="A7" s="7" t="s">
        <v>411</v>
      </c>
      <c r="B7" s="6">
        <f>SUM(B8:B10)</f>
        <v>9500000</v>
      </c>
      <c r="C7" s="6">
        <f>SUM(C8:C10)</f>
        <v>9500000</v>
      </c>
      <c r="D7" s="6">
        <f>D8+D9+D10</f>
        <v>2518054</v>
      </c>
      <c r="E7" s="6">
        <f>E8+E9+E10</f>
        <v>17510996</v>
      </c>
      <c r="F7" s="6">
        <f>C7-E7</f>
        <v>-8010996</v>
      </c>
      <c r="G7" s="6">
        <f>SUM(G8:G10)</f>
        <v>17510996</v>
      </c>
    </row>
    <row r="8" spans="1:7" ht="24.75" customHeight="1">
      <c r="A8" s="7" t="s">
        <v>412</v>
      </c>
      <c r="B8" s="6">
        <v>7000000</v>
      </c>
      <c r="C8" s="6">
        <v>7000000</v>
      </c>
      <c r="D8" s="6">
        <v>1740535</v>
      </c>
      <c r="E8" s="6">
        <v>15285384</v>
      </c>
      <c r="F8" s="6">
        <f>C8-E8</f>
        <v>-8285384</v>
      </c>
      <c r="G8" s="6">
        <f>E8</f>
        <v>15285384</v>
      </c>
    </row>
    <row r="9" spans="1:7" ht="24.75" customHeight="1">
      <c r="A9" s="8" t="s">
        <v>413</v>
      </c>
      <c r="B9" s="6">
        <v>2500000</v>
      </c>
      <c r="C9" s="6">
        <v>2500000</v>
      </c>
      <c r="D9" s="6">
        <v>580000</v>
      </c>
      <c r="E9" s="6">
        <v>1689000</v>
      </c>
      <c r="F9" s="6">
        <f>C9-E9</f>
        <v>811000</v>
      </c>
      <c r="G9" s="6">
        <f>E9</f>
        <v>1689000</v>
      </c>
    </row>
    <row r="10" spans="1:7" ht="24.75" customHeight="1">
      <c r="A10" s="7" t="s">
        <v>414</v>
      </c>
      <c r="B10" s="6">
        <v>0</v>
      </c>
      <c r="C10" s="6">
        <v>0</v>
      </c>
      <c r="D10" s="6">
        <v>197519</v>
      </c>
      <c r="E10" s="6">
        <v>536612</v>
      </c>
      <c r="F10" s="6">
        <f>C10-E10</f>
        <v>-536612</v>
      </c>
      <c r="G10" s="6">
        <f>E10</f>
        <v>536612</v>
      </c>
    </row>
    <row r="11" spans="1:7" ht="24.75" customHeight="1">
      <c r="A11" s="9" t="s">
        <v>415</v>
      </c>
      <c r="B11" s="6">
        <f aca="true" t="shared" si="1" ref="B11:G11">SUM(B12+B16)</f>
        <v>282563000</v>
      </c>
      <c r="C11" s="6">
        <f t="shared" si="1"/>
        <v>282563000</v>
      </c>
      <c r="D11" s="6">
        <f t="shared" si="1"/>
        <v>13573573</v>
      </c>
      <c r="E11" s="6">
        <f>SUM(E12+E16)</f>
        <v>292890372</v>
      </c>
      <c r="F11" s="6">
        <f t="shared" si="1"/>
        <v>-10327372</v>
      </c>
      <c r="G11" s="6">
        <f t="shared" si="1"/>
        <v>292890372</v>
      </c>
    </row>
    <row r="12" spans="1:7" ht="24.75" customHeight="1">
      <c r="A12" s="7" t="s">
        <v>416</v>
      </c>
      <c r="B12" s="6">
        <f>SUM(B13:B15)</f>
        <v>167013000</v>
      </c>
      <c r="C12" s="6">
        <f>SUM(C13:C15)</f>
        <v>167013000</v>
      </c>
      <c r="D12" s="6">
        <f>SUM(D13:D15)</f>
        <v>12260523</v>
      </c>
      <c r="E12" s="6">
        <f>SUM(E13:E15)</f>
        <v>175191972</v>
      </c>
      <c r="F12" s="6">
        <f aca="true" t="shared" si="2" ref="F12:F27">SUM(C12-E12)</f>
        <v>-8178972</v>
      </c>
      <c r="G12" s="6">
        <f aca="true" t="shared" si="3" ref="G12:G18">E12</f>
        <v>175191972</v>
      </c>
    </row>
    <row r="13" spans="1:7" ht="24.75" customHeight="1">
      <c r="A13" s="8" t="s">
        <v>417</v>
      </c>
      <c r="B13" s="6">
        <v>27000000</v>
      </c>
      <c r="C13" s="6">
        <f>B13</f>
        <v>27000000</v>
      </c>
      <c r="D13" s="6">
        <v>5645351</v>
      </c>
      <c r="E13" s="6">
        <v>35333387</v>
      </c>
      <c r="F13" s="6">
        <f t="shared" si="2"/>
        <v>-8333387</v>
      </c>
      <c r="G13" s="6">
        <f t="shared" si="3"/>
        <v>35333387</v>
      </c>
    </row>
    <row r="14" spans="1:7" ht="24.75" customHeight="1">
      <c r="A14" s="8" t="s">
        <v>418</v>
      </c>
      <c r="B14" s="6">
        <v>50607000</v>
      </c>
      <c r="C14" s="6">
        <f>B14</f>
        <v>50607000</v>
      </c>
      <c r="D14" s="6">
        <v>5900872</v>
      </c>
      <c r="E14" s="6">
        <v>50790659</v>
      </c>
      <c r="F14" s="6">
        <f t="shared" si="2"/>
        <v>-183659</v>
      </c>
      <c r="G14" s="6">
        <f>E14</f>
        <v>50790659</v>
      </c>
    </row>
    <row r="15" spans="1:7" ht="24.75" customHeight="1">
      <c r="A15" s="8" t="s">
        <v>419</v>
      </c>
      <c r="B15" s="6">
        <v>89406000</v>
      </c>
      <c r="C15" s="6">
        <f>B15</f>
        <v>89406000</v>
      </c>
      <c r="D15" s="6">
        <v>714300</v>
      </c>
      <c r="E15" s="6">
        <v>89067926</v>
      </c>
      <c r="F15" s="6">
        <f t="shared" si="2"/>
        <v>338074</v>
      </c>
      <c r="G15" s="6">
        <f t="shared" si="3"/>
        <v>89067926</v>
      </c>
    </row>
    <row r="16" spans="1:7" ht="24.75" customHeight="1">
      <c r="A16" s="8" t="s">
        <v>420</v>
      </c>
      <c r="B16" s="6">
        <f>B17+B18</f>
        <v>115550000</v>
      </c>
      <c r="C16" s="6">
        <f>C17+C18</f>
        <v>115550000</v>
      </c>
      <c r="D16" s="6">
        <f>D17+D18</f>
        <v>1313050</v>
      </c>
      <c r="E16" s="6">
        <f>E17+E18</f>
        <v>117698400</v>
      </c>
      <c r="F16" s="6">
        <f t="shared" si="2"/>
        <v>-2148400</v>
      </c>
      <c r="G16" s="6">
        <f t="shared" si="3"/>
        <v>117698400</v>
      </c>
    </row>
    <row r="17" spans="1:7" ht="24.75" customHeight="1">
      <c r="A17" s="8" t="s">
        <v>421</v>
      </c>
      <c r="B17" s="6">
        <v>18500000</v>
      </c>
      <c r="C17" s="6">
        <f>B17</f>
        <v>18500000</v>
      </c>
      <c r="D17" s="6">
        <v>1313050</v>
      </c>
      <c r="E17" s="6">
        <v>20531360</v>
      </c>
      <c r="F17" s="6">
        <f t="shared" si="2"/>
        <v>-2031360</v>
      </c>
      <c r="G17" s="6">
        <f t="shared" si="3"/>
        <v>20531360</v>
      </c>
    </row>
    <row r="18" spans="1:7" ht="24.75" customHeight="1">
      <c r="A18" s="8" t="s">
        <v>422</v>
      </c>
      <c r="B18" s="6">
        <v>97050000</v>
      </c>
      <c r="C18" s="6">
        <v>97050000</v>
      </c>
      <c r="D18" s="6">
        <v>0</v>
      </c>
      <c r="E18" s="6">
        <v>97167040</v>
      </c>
      <c r="F18" s="6">
        <f t="shared" si="2"/>
        <v>-117040</v>
      </c>
      <c r="G18" s="6">
        <f t="shared" si="3"/>
        <v>97167040</v>
      </c>
    </row>
    <row r="19" spans="1:7" ht="24.75" customHeight="1">
      <c r="A19" s="9" t="s">
        <v>423</v>
      </c>
      <c r="B19" s="6">
        <f>SUM(B20)</f>
        <v>0</v>
      </c>
      <c r="C19" s="6">
        <f aca="true" t="shared" si="4" ref="C19:E20">C20</f>
        <v>0</v>
      </c>
      <c r="D19" s="6">
        <f t="shared" si="4"/>
        <v>0</v>
      </c>
      <c r="E19" s="6">
        <f t="shared" si="4"/>
        <v>0</v>
      </c>
      <c r="F19" s="6">
        <f t="shared" si="2"/>
        <v>0</v>
      </c>
      <c r="G19" s="6">
        <f>G20</f>
        <v>0</v>
      </c>
    </row>
    <row r="20" spans="1:7" ht="24.75" customHeight="1">
      <c r="A20" s="7" t="s">
        <v>424</v>
      </c>
      <c r="B20" s="6">
        <f>B21</f>
        <v>0</v>
      </c>
      <c r="C20" s="6">
        <f t="shared" si="4"/>
        <v>0</v>
      </c>
      <c r="D20" s="6">
        <f t="shared" si="4"/>
        <v>0</v>
      </c>
      <c r="E20" s="6">
        <f t="shared" si="4"/>
        <v>0</v>
      </c>
      <c r="F20" s="6">
        <f t="shared" si="2"/>
        <v>0</v>
      </c>
      <c r="G20" s="6">
        <f>G21</f>
        <v>0</v>
      </c>
    </row>
    <row r="21" spans="1:7" ht="24.75" customHeight="1">
      <c r="A21" s="7" t="s">
        <v>425</v>
      </c>
      <c r="B21" s="6">
        <v>0</v>
      </c>
      <c r="C21" s="6">
        <v>0</v>
      </c>
      <c r="D21" s="6">
        <v>0</v>
      </c>
      <c r="E21" s="6">
        <v>0</v>
      </c>
      <c r="F21" s="6">
        <f t="shared" si="2"/>
        <v>0</v>
      </c>
      <c r="G21" s="6">
        <f>E21</f>
        <v>0</v>
      </c>
    </row>
    <row r="22" spans="1:7" ht="24.75" customHeight="1">
      <c r="A22" s="9" t="s">
        <v>426</v>
      </c>
      <c r="B22" s="6">
        <f aca="true" t="shared" si="5" ref="B22:E23">B23</f>
        <v>3420000</v>
      </c>
      <c r="C22" s="6">
        <f t="shared" si="5"/>
        <v>3420000</v>
      </c>
      <c r="D22" s="6">
        <f t="shared" si="5"/>
        <v>-23853</v>
      </c>
      <c r="E22" s="6">
        <f t="shared" si="5"/>
        <v>3286147</v>
      </c>
      <c r="F22" s="6">
        <f t="shared" si="2"/>
        <v>133853</v>
      </c>
      <c r="G22" s="6">
        <f>G23</f>
        <v>3286147</v>
      </c>
    </row>
    <row r="23" spans="1:7" ht="24.75" customHeight="1">
      <c r="A23" s="7" t="s">
        <v>427</v>
      </c>
      <c r="B23" s="6">
        <f t="shared" si="5"/>
        <v>3420000</v>
      </c>
      <c r="C23" s="6">
        <f t="shared" si="5"/>
        <v>3420000</v>
      </c>
      <c r="D23" s="6">
        <f t="shared" si="5"/>
        <v>-23853</v>
      </c>
      <c r="E23" s="6">
        <f t="shared" si="5"/>
        <v>3286147</v>
      </c>
      <c r="F23" s="6">
        <f t="shared" si="2"/>
        <v>133853</v>
      </c>
      <c r="G23" s="6">
        <f>G24</f>
        <v>3286147</v>
      </c>
    </row>
    <row r="24" spans="1:7" ht="24.75" customHeight="1">
      <c r="A24" s="7" t="s">
        <v>428</v>
      </c>
      <c r="B24" s="6">
        <v>3420000</v>
      </c>
      <c r="C24" s="6">
        <v>3420000</v>
      </c>
      <c r="D24" s="6">
        <v>-23853</v>
      </c>
      <c r="E24" s="6">
        <v>3286147</v>
      </c>
      <c r="F24" s="6">
        <f t="shared" si="2"/>
        <v>133853</v>
      </c>
      <c r="G24" s="6">
        <f>E24</f>
        <v>3286147</v>
      </c>
    </row>
    <row r="25" spans="1:7" ht="24.75" customHeight="1">
      <c r="A25" s="9" t="s">
        <v>429</v>
      </c>
      <c r="B25" s="6">
        <f>SUM(B26)</f>
        <v>9288000</v>
      </c>
      <c r="C25" s="6">
        <f>SUM(C26)</f>
        <v>9288000</v>
      </c>
      <c r="D25" s="6">
        <f>SUM(D26)</f>
        <v>791253</v>
      </c>
      <c r="E25" s="6">
        <f>SUM(E26)</f>
        <v>14682429</v>
      </c>
      <c r="F25" s="6">
        <f t="shared" si="2"/>
        <v>-5394429</v>
      </c>
      <c r="G25" s="6">
        <f>SUM(G26)</f>
        <v>14682429</v>
      </c>
    </row>
    <row r="26" spans="1:7" ht="24.75" customHeight="1">
      <c r="A26" s="7" t="s">
        <v>430</v>
      </c>
      <c r="B26" s="6">
        <f>SUM(B27)</f>
        <v>9288000</v>
      </c>
      <c r="C26" s="6">
        <f>SUM(C27)</f>
        <v>9288000</v>
      </c>
      <c r="D26" s="6">
        <f>D27</f>
        <v>791253</v>
      </c>
      <c r="E26" s="6">
        <f>SUM(E27)</f>
        <v>14682429</v>
      </c>
      <c r="F26" s="6">
        <f t="shared" si="2"/>
        <v>-5394429</v>
      </c>
      <c r="G26" s="6">
        <f>SUM(G27:G27)</f>
        <v>14682429</v>
      </c>
    </row>
    <row r="27" spans="1:7" ht="24.75" customHeight="1">
      <c r="A27" s="10" t="s">
        <v>431</v>
      </c>
      <c r="B27" s="11">
        <v>9288000</v>
      </c>
      <c r="C27" s="11">
        <f>B27</f>
        <v>9288000</v>
      </c>
      <c r="D27" s="11">
        <v>791253</v>
      </c>
      <c r="E27" s="11">
        <v>14682429</v>
      </c>
      <c r="F27" s="11">
        <f t="shared" si="2"/>
        <v>-5394429</v>
      </c>
      <c r="G27" s="11">
        <f>E27</f>
        <v>14682429</v>
      </c>
    </row>
    <row r="28" spans="1:7" ht="24.75" customHeight="1">
      <c r="A28" s="12" t="s">
        <v>432</v>
      </c>
      <c r="B28" s="11">
        <f aca="true" t="shared" si="6" ref="B28:G28">SUM(B6+B11+B19++B22+B25)</f>
        <v>304771000</v>
      </c>
      <c r="C28" s="11">
        <f t="shared" si="6"/>
        <v>304771000</v>
      </c>
      <c r="D28" s="11">
        <f>SUM(D6+D11+D19++D22+D25)</f>
        <v>16859027</v>
      </c>
      <c r="E28" s="11">
        <f t="shared" si="6"/>
        <v>328369944</v>
      </c>
      <c r="F28" s="11">
        <f t="shared" si="6"/>
        <v>-23598944</v>
      </c>
      <c r="G28" s="11">
        <f t="shared" si="6"/>
        <v>328369944</v>
      </c>
    </row>
    <row r="29" ht="15.75">
      <c r="A29" s="13"/>
    </row>
    <row r="30" ht="15.75">
      <c r="A30" s="13"/>
    </row>
    <row r="31" ht="15.75">
      <c r="A31" s="13"/>
    </row>
    <row r="32" ht="15.75">
      <c r="A32" s="13"/>
    </row>
    <row r="33" ht="15.75">
      <c r="A33" s="13"/>
    </row>
    <row r="34" ht="15.75">
      <c r="A34" s="13"/>
    </row>
    <row r="35" ht="15.75">
      <c r="A35" s="13"/>
    </row>
    <row r="36" ht="15.75">
      <c r="A36" s="13"/>
    </row>
    <row r="37" ht="15.75">
      <c r="A37" s="13"/>
    </row>
    <row r="38" ht="15.75">
      <c r="A38" s="13"/>
    </row>
    <row r="39" ht="15.75">
      <c r="A39" s="13"/>
    </row>
    <row r="40" ht="15.75">
      <c r="A40" s="13"/>
    </row>
    <row r="41" ht="15.75">
      <c r="A41" s="13"/>
    </row>
    <row r="42" ht="15.75">
      <c r="A42" s="13"/>
    </row>
    <row r="43" ht="15.75">
      <c r="A43" s="13"/>
    </row>
    <row r="44" ht="15.75">
      <c r="A44" s="13"/>
    </row>
    <row r="45" ht="15.75">
      <c r="A45" s="13"/>
    </row>
    <row r="46" ht="15.75">
      <c r="A46" s="13"/>
    </row>
    <row r="47" ht="15.75">
      <c r="A47" s="13"/>
    </row>
    <row r="48" ht="15.75">
      <c r="A48" s="13"/>
    </row>
    <row r="49" ht="15.75">
      <c r="A49" s="13"/>
    </row>
    <row r="50" ht="15.75">
      <c r="A50" s="13"/>
    </row>
    <row r="51" ht="15.75">
      <c r="A51" s="13"/>
    </row>
    <row r="52" ht="15.75">
      <c r="A52" s="13"/>
    </row>
    <row r="53" ht="15.75">
      <c r="A53" s="13"/>
    </row>
    <row r="54" ht="15.75">
      <c r="A54" s="13"/>
    </row>
    <row r="55" ht="15.75">
      <c r="A55" s="13"/>
    </row>
    <row r="56" ht="15.75">
      <c r="A56" s="13"/>
    </row>
    <row r="57" ht="15.75">
      <c r="A57" s="13"/>
    </row>
    <row r="58" ht="15.75">
      <c r="A58" s="13"/>
    </row>
    <row r="59" ht="15.75">
      <c r="A59" s="13"/>
    </row>
    <row r="60" ht="15.75">
      <c r="A60" s="13"/>
    </row>
    <row r="61" ht="15.75">
      <c r="A61" s="13"/>
    </row>
    <row r="62" ht="15.75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3" ht="15.75">
      <c r="A83" s="13"/>
    </row>
    <row r="84" ht="15.75">
      <c r="A84" s="13"/>
    </row>
    <row r="85" ht="15.75">
      <c r="A85" s="13"/>
    </row>
    <row r="86" ht="15.75">
      <c r="A86" s="13"/>
    </row>
    <row r="87" ht="15.75">
      <c r="A87" s="13"/>
    </row>
    <row r="88" ht="15.75">
      <c r="A88" s="13"/>
    </row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99" ht="15.75">
      <c r="A99" s="13"/>
    </row>
    <row r="100" ht="15.75">
      <c r="A100" s="13"/>
    </row>
    <row r="101" ht="15.75">
      <c r="A101" s="13"/>
    </row>
    <row r="102" ht="15.75">
      <c r="A102" s="13"/>
    </row>
    <row r="103" ht="15.75">
      <c r="A103" s="13"/>
    </row>
    <row r="104" ht="15.75">
      <c r="A104" s="13"/>
    </row>
    <row r="105" ht="15.75">
      <c r="A105" s="13"/>
    </row>
    <row r="106" ht="15.75">
      <c r="A106" s="13"/>
    </row>
    <row r="107" ht="15.75">
      <c r="A107" s="13"/>
    </row>
    <row r="108" ht="15.75">
      <c r="A108" s="13"/>
    </row>
    <row r="109" ht="15.75">
      <c r="A109" s="13"/>
    </row>
    <row r="110" ht="15.75">
      <c r="A110" s="13"/>
    </row>
    <row r="111" ht="15.75">
      <c r="A111" s="13"/>
    </row>
    <row r="112" ht="15.75">
      <c r="A112" s="13"/>
    </row>
    <row r="113" ht="15.75">
      <c r="A113" s="13"/>
    </row>
    <row r="114" ht="15.75">
      <c r="A114" s="13"/>
    </row>
    <row r="115" ht="15.75">
      <c r="A115" s="13"/>
    </row>
    <row r="116" ht="15.75">
      <c r="A116" s="13"/>
    </row>
    <row r="117" ht="15.75">
      <c r="A117" s="13"/>
    </row>
    <row r="118" ht="15.75">
      <c r="A118" s="13"/>
    </row>
    <row r="119" ht="15.75">
      <c r="A119" s="13"/>
    </row>
    <row r="120" ht="15.75">
      <c r="A120" s="13"/>
    </row>
    <row r="121" ht="15.75">
      <c r="A121" s="13"/>
    </row>
    <row r="122" ht="15.75">
      <c r="A122" s="13"/>
    </row>
    <row r="123" ht="15.75">
      <c r="A123" s="13"/>
    </row>
    <row r="124" ht="15.75">
      <c r="A124" s="13"/>
    </row>
    <row r="125" ht="15.75">
      <c r="A125" s="13"/>
    </row>
    <row r="126" ht="15.75">
      <c r="A126" s="13"/>
    </row>
    <row r="127" ht="15.75">
      <c r="A127" s="13"/>
    </row>
    <row r="128" ht="15.75">
      <c r="A128" s="13"/>
    </row>
    <row r="129" ht="15.75">
      <c r="A129" s="13"/>
    </row>
    <row r="130" ht="15.75">
      <c r="A130" s="13"/>
    </row>
    <row r="131" ht="15.75">
      <c r="A131" s="13"/>
    </row>
    <row r="132" ht="15.75">
      <c r="A132" s="13"/>
    </row>
    <row r="133" ht="15.75">
      <c r="A133" s="13"/>
    </row>
    <row r="134" ht="15.75">
      <c r="A134" s="13"/>
    </row>
    <row r="135" ht="15.75">
      <c r="A135" s="13"/>
    </row>
    <row r="136" ht="15.75">
      <c r="A136" s="13"/>
    </row>
    <row r="137" ht="15.75">
      <c r="A137" s="13"/>
    </row>
    <row r="138" ht="15.75">
      <c r="A138" s="13"/>
    </row>
    <row r="139" ht="15.75">
      <c r="A139" s="13"/>
    </row>
    <row r="140" ht="15.75">
      <c r="A140" s="13"/>
    </row>
    <row r="141" ht="15.75">
      <c r="A141" s="13"/>
    </row>
    <row r="142" ht="15.75">
      <c r="A142" s="13"/>
    </row>
    <row r="143" ht="15.75">
      <c r="A143" s="13"/>
    </row>
    <row r="144" ht="15.75">
      <c r="A144" s="13"/>
    </row>
    <row r="145" ht="15.75">
      <c r="A145" s="13"/>
    </row>
    <row r="146" ht="15.75">
      <c r="A146" s="13"/>
    </row>
    <row r="147" ht="15.75">
      <c r="A147" s="13"/>
    </row>
    <row r="148" ht="15.75">
      <c r="A148" s="13"/>
    </row>
    <row r="149" ht="15.75">
      <c r="A149" s="13"/>
    </row>
    <row r="150" ht="15.75">
      <c r="A150" s="13"/>
    </row>
    <row r="151" ht="15.75">
      <c r="A151" s="13"/>
    </row>
    <row r="152" ht="15.75">
      <c r="A152" s="13"/>
    </row>
    <row r="153" ht="15.75">
      <c r="A153" s="13"/>
    </row>
    <row r="154" ht="15.75">
      <c r="A154" s="13"/>
    </row>
    <row r="155" ht="15.75">
      <c r="A155" s="13"/>
    </row>
    <row r="156" ht="15.75">
      <c r="A156" s="13"/>
    </row>
    <row r="157" ht="15.75">
      <c r="A157" s="13"/>
    </row>
    <row r="158" ht="15.75">
      <c r="A158" s="13"/>
    </row>
    <row r="159" ht="15.75">
      <c r="A159" s="13"/>
    </row>
    <row r="160" ht="15.75">
      <c r="A160" s="13"/>
    </row>
    <row r="161" ht="15.75">
      <c r="A161" s="13"/>
    </row>
    <row r="162" ht="15.75">
      <c r="A162" s="13"/>
    </row>
    <row r="163" ht="15.75">
      <c r="A163" s="13"/>
    </row>
    <row r="164" ht="15.75">
      <c r="A164" s="13"/>
    </row>
    <row r="165" ht="15.75">
      <c r="A165" s="13"/>
    </row>
    <row r="166" ht="15.75">
      <c r="A166" s="13"/>
    </row>
    <row r="167" ht="15.75">
      <c r="A167" s="13"/>
    </row>
    <row r="168" ht="15.75">
      <c r="A168" s="13"/>
    </row>
    <row r="169" ht="15.75">
      <c r="A169" s="13"/>
    </row>
    <row r="170" ht="15.75">
      <c r="A170" s="13"/>
    </row>
    <row r="171" ht="15.75">
      <c r="A171" s="13"/>
    </row>
    <row r="172" ht="15.75">
      <c r="A172" s="13"/>
    </row>
    <row r="173" ht="15.75">
      <c r="A173" s="13"/>
    </row>
    <row r="174" ht="15.75">
      <c r="A174" s="13"/>
    </row>
    <row r="175" ht="15.75">
      <c r="A175" s="13"/>
    </row>
    <row r="176" ht="15.75">
      <c r="A176" s="13"/>
    </row>
    <row r="177" ht="15.75">
      <c r="A177" s="13"/>
    </row>
    <row r="178" ht="15.75">
      <c r="A178" s="13"/>
    </row>
    <row r="179" ht="15.75">
      <c r="A179" s="13"/>
    </row>
    <row r="180" ht="15.75">
      <c r="A180" s="13"/>
    </row>
    <row r="181" ht="15.75">
      <c r="A181" s="13"/>
    </row>
    <row r="182" ht="15.75">
      <c r="A182" s="13"/>
    </row>
    <row r="183" ht="15.75">
      <c r="A183" s="13"/>
    </row>
    <row r="184" ht="15.75">
      <c r="A184" s="13"/>
    </row>
    <row r="185" ht="15.75">
      <c r="A185" s="13"/>
    </row>
    <row r="186" ht="15.75">
      <c r="A186" s="13"/>
    </row>
    <row r="187" ht="15.75">
      <c r="A187" s="13"/>
    </row>
    <row r="188" ht="15.75">
      <c r="A188" s="13"/>
    </row>
    <row r="189" ht="15.75">
      <c r="A189" s="13"/>
    </row>
    <row r="190" ht="15.75">
      <c r="A190" s="13"/>
    </row>
    <row r="191" ht="15.75">
      <c r="A191" s="13"/>
    </row>
    <row r="192" ht="15.75">
      <c r="A192" s="13"/>
    </row>
    <row r="193" ht="15.75">
      <c r="A193" s="13"/>
    </row>
    <row r="194" ht="15.75">
      <c r="A194" s="13"/>
    </row>
  </sheetData>
  <mergeCells count="8">
    <mergeCell ref="A1:G1"/>
    <mergeCell ref="A2:G2"/>
    <mergeCell ref="A3:G3"/>
    <mergeCell ref="A4:A5"/>
    <mergeCell ref="B4:B5"/>
    <mergeCell ref="D4:E4"/>
    <mergeCell ref="F4:F5"/>
    <mergeCell ref="G4:G5"/>
  </mergeCells>
  <printOptions/>
  <pageMargins left="0.75" right="0.75" top="1" bottom="1" header="0.5" footer="0.5"/>
  <pageSetup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J51"/>
  <sheetViews>
    <sheetView workbookViewId="0" topLeftCell="B40">
      <selection activeCell="E51" sqref="E51"/>
    </sheetView>
  </sheetViews>
  <sheetFormatPr defaultColWidth="9.00390625" defaultRowHeight="16.5"/>
  <cols>
    <col min="1" max="1" width="29.375" style="1" customWidth="1"/>
    <col min="2" max="2" width="19.00390625" style="1" customWidth="1"/>
    <col min="3" max="3" width="17.25390625" style="1" customWidth="1"/>
    <col min="4" max="4" width="16.375" style="1" customWidth="1"/>
    <col min="5" max="5" width="17.125" style="1" customWidth="1"/>
    <col min="6" max="6" width="18.75390625" style="1" customWidth="1"/>
    <col min="7" max="16384" width="9.00390625" style="1" customWidth="1"/>
  </cols>
  <sheetData>
    <row r="1" spans="1:6" ht="25.5">
      <c r="A1" s="32" t="s">
        <v>289</v>
      </c>
      <c r="B1" s="33"/>
      <c r="C1" s="33"/>
      <c r="D1" s="33"/>
      <c r="E1" s="33"/>
      <c r="F1" s="33"/>
    </row>
    <row r="2" spans="1:10" ht="27.75">
      <c r="A2" s="34" t="s">
        <v>433</v>
      </c>
      <c r="B2" s="35"/>
      <c r="C2" s="35"/>
      <c r="D2" s="35"/>
      <c r="E2" s="35"/>
      <c r="F2" s="35"/>
      <c r="J2" s="14"/>
    </row>
    <row r="3" spans="1:6" ht="16.5">
      <c r="A3" s="36" t="s">
        <v>464</v>
      </c>
      <c r="B3" s="37"/>
      <c r="C3" s="37"/>
      <c r="D3" s="37"/>
      <c r="E3" s="37"/>
      <c r="F3" s="37"/>
    </row>
    <row r="4" spans="1:6" ht="16.5">
      <c r="A4" s="38" t="s">
        <v>291</v>
      </c>
      <c r="B4" s="38" t="s">
        <v>292</v>
      </c>
      <c r="C4" s="2" t="s">
        <v>293</v>
      </c>
      <c r="D4" s="40" t="s">
        <v>434</v>
      </c>
      <c r="E4" s="41"/>
      <c r="F4" s="42" t="s">
        <v>435</v>
      </c>
    </row>
    <row r="5" spans="1:6" ht="16.5">
      <c r="A5" s="39"/>
      <c r="B5" s="39"/>
      <c r="C5" s="3" t="s">
        <v>297</v>
      </c>
      <c r="D5" s="3" t="s">
        <v>298</v>
      </c>
      <c r="E5" s="4" t="s">
        <v>299</v>
      </c>
      <c r="F5" s="43"/>
    </row>
    <row r="6" spans="1:6" ht="24.75" customHeight="1">
      <c r="A6" s="5" t="s">
        <v>436</v>
      </c>
      <c r="B6" s="6">
        <f>SUM(B37)</f>
        <v>2252260100</v>
      </c>
      <c r="C6" s="6">
        <f>SUM(C37)</f>
        <v>2251369447</v>
      </c>
      <c r="D6" s="6">
        <f>SUM(D37)</f>
        <v>1106591119</v>
      </c>
      <c r="E6" s="6">
        <f>SUM(E37)</f>
        <v>1839615353</v>
      </c>
      <c r="F6" s="6">
        <f>SUM(C6-E6)</f>
        <v>411754094</v>
      </c>
    </row>
    <row r="7" spans="1:6" ht="24.75" customHeight="1">
      <c r="A7" s="15" t="s">
        <v>437</v>
      </c>
      <c r="B7" s="6">
        <f>B8+B13</f>
        <v>236305347</v>
      </c>
      <c r="C7" s="6">
        <f>SUM(C8+C13)</f>
        <v>236305347</v>
      </c>
      <c r="D7" s="6">
        <f>SUM(D8+D13)</f>
        <v>11262120</v>
      </c>
      <c r="E7" s="6">
        <f>SUM(E8+E13)</f>
        <v>202263988</v>
      </c>
      <c r="F7" s="6">
        <f>SUM(C7-E7)</f>
        <v>34041359</v>
      </c>
    </row>
    <row r="8" spans="1:6" ht="24.75" customHeight="1">
      <c r="A8" s="16" t="s">
        <v>438</v>
      </c>
      <c r="B8" s="6">
        <f>SUM(B9:B12)</f>
        <v>229905347</v>
      </c>
      <c r="C8" s="6">
        <f>SUM(C9:C12)</f>
        <v>229905347</v>
      </c>
      <c r="D8" s="6">
        <f>SUM(D9:D12)</f>
        <v>8866512</v>
      </c>
      <c r="E8" s="6">
        <f>SUM(E9:E12)</f>
        <v>196242511</v>
      </c>
      <c r="F8" s="6">
        <f>SUM(F9:F12)</f>
        <v>33662836</v>
      </c>
    </row>
    <row r="9" spans="1:6" ht="24.75" customHeight="1">
      <c r="A9" s="16" t="s">
        <v>439</v>
      </c>
      <c r="B9" s="6">
        <v>224338000</v>
      </c>
      <c r="C9" s="6">
        <f>B9</f>
        <v>224338000</v>
      </c>
      <c r="D9" s="6">
        <v>8249573</v>
      </c>
      <c r="E9" s="6">
        <v>191002853</v>
      </c>
      <c r="F9" s="6">
        <f>SUM(C9-E9)</f>
        <v>33335147</v>
      </c>
    </row>
    <row r="10" spans="1:6" ht="24.75" customHeight="1">
      <c r="A10" s="7" t="s">
        <v>440</v>
      </c>
      <c r="B10" s="6">
        <v>4925347</v>
      </c>
      <c r="C10" s="6">
        <f>B10</f>
        <v>4925347</v>
      </c>
      <c r="D10" s="6">
        <v>616939</v>
      </c>
      <c r="E10" s="6">
        <v>4623658</v>
      </c>
      <c r="F10" s="6">
        <f>SUM(C10-E10)</f>
        <v>301689</v>
      </c>
    </row>
    <row r="11" spans="1:6" ht="24.75" customHeight="1">
      <c r="A11" s="16" t="s">
        <v>441</v>
      </c>
      <c r="B11" s="6">
        <v>0</v>
      </c>
      <c r="C11" s="6"/>
      <c r="D11" s="6"/>
      <c r="E11" s="6"/>
      <c r="F11" s="6"/>
    </row>
    <row r="12" spans="1:6" ht="24.75" customHeight="1">
      <c r="A12" s="17" t="s">
        <v>442</v>
      </c>
      <c r="B12" s="6">
        <v>642000</v>
      </c>
      <c r="C12" s="6">
        <v>642000</v>
      </c>
      <c r="D12" s="6">
        <v>0</v>
      </c>
      <c r="E12" s="6">
        <v>616000</v>
      </c>
      <c r="F12" s="6">
        <f aca="true" t="shared" si="0" ref="F12:F41">SUM(C12-E12)</f>
        <v>26000</v>
      </c>
    </row>
    <row r="13" spans="1:6" ht="24.75" customHeight="1">
      <c r="A13" s="16" t="s">
        <v>443</v>
      </c>
      <c r="B13" s="6">
        <f>SUM(B14:B16)</f>
        <v>6400000</v>
      </c>
      <c r="C13" s="6">
        <f>SUM(C14:C16)</f>
        <v>6400000</v>
      </c>
      <c r="D13" s="6">
        <f>D14+D15+D16</f>
        <v>2395608</v>
      </c>
      <c r="E13" s="6">
        <f>E14+E15+E16</f>
        <v>6021477</v>
      </c>
      <c r="F13" s="6">
        <f t="shared" si="0"/>
        <v>378523</v>
      </c>
    </row>
    <row r="14" spans="1:6" ht="24.75" customHeight="1">
      <c r="A14" s="16" t="s">
        <v>439</v>
      </c>
      <c r="B14" s="6">
        <v>186000</v>
      </c>
      <c r="C14" s="6">
        <f>B14</f>
        <v>186000</v>
      </c>
      <c r="D14" s="6">
        <v>20201</v>
      </c>
      <c r="E14" s="6">
        <v>170833</v>
      </c>
      <c r="F14" s="6">
        <f t="shared" si="0"/>
        <v>15167</v>
      </c>
    </row>
    <row r="15" spans="1:6" ht="24.75" customHeight="1">
      <c r="A15" s="7" t="s">
        <v>440</v>
      </c>
      <c r="B15" s="6">
        <v>3221881</v>
      </c>
      <c r="C15" s="6">
        <f>B15</f>
        <v>3221881</v>
      </c>
      <c r="D15" s="6">
        <v>682907</v>
      </c>
      <c r="E15" s="6">
        <v>2924841</v>
      </c>
      <c r="F15" s="6">
        <f t="shared" si="0"/>
        <v>297040</v>
      </c>
    </row>
    <row r="16" spans="1:6" ht="24.75" customHeight="1">
      <c r="A16" s="16" t="s">
        <v>441</v>
      </c>
      <c r="B16" s="6">
        <v>2992119</v>
      </c>
      <c r="C16" s="6">
        <f>B16</f>
        <v>2992119</v>
      </c>
      <c r="D16" s="6">
        <v>1692500</v>
      </c>
      <c r="E16" s="6">
        <v>2925803</v>
      </c>
      <c r="F16" s="6">
        <f t="shared" si="0"/>
        <v>66316</v>
      </c>
    </row>
    <row r="17" spans="1:6" ht="24.75" customHeight="1">
      <c r="A17" s="18" t="s">
        <v>444</v>
      </c>
      <c r="B17" s="6">
        <f>SUM(B18)</f>
        <v>123782100</v>
      </c>
      <c r="C17" s="6">
        <f>SUM(C18)</f>
        <v>122920100</v>
      </c>
      <c r="D17" s="6">
        <f>SUM(D18)</f>
        <v>24922288</v>
      </c>
      <c r="E17" s="6">
        <f>SUM(E18)</f>
        <v>88650826</v>
      </c>
      <c r="F17" s="6">
        <f t="shared" si="0"/>
        <v>34269274</v>
      </c>
    </row>
    <row r="18" spans="1:6" ht="24.75" customHeight="1">
      <c r="A18" s="19" t="s">
        <v>445</v>
      </c>
      <c r="B18" s="6">
        <f>SUM(B19:B23)</f>
        <v>123782100</v>
      </c>
      <c r="C18" s="6">
        <f>SUM(C19:C23)</f>
        <v>122920100</v>
      </c>
      <c r="D18" s="6">
        <f>SUM(D19:D23)</f>
        <v>24922288</v>
      </c>
      <c r="E18" s="6">
        <f>SUM(E19:E23)</f>
        <v>88650826</v>
      </c>
      <c r="F18" s="6">
        <f t="shared" si="0"/>
        <v>34269274</v>
      </c>
    </row>
    <row r="19" spans="1:6" ht="24.75" customHeight="1">
      <c r="A19" s="16" t="s">
        <v>439</v>
      </c>
      <c r="B19" s="6">
        <v>8054000</v>
      </c>
      <c r="C19" s="6">
        <f>B19</f>
        <v>8054000</v>
      </c>
      <c r="D19" s="6">
        <v>200585</v>
      </c>
      <c r="E19" s="6">
        <v>6870017</v>
      </c>
      <c r="F19" s="6">
        <f>SUM(C19-E19)</f>
        <v>1183983</v>
      </c>
    </row>
    <row r="20" spans="1:6" ht="24.75" customHeight="1">
      <c r="A20" s="7" t="s">
        <v>440</v>
      </c>
      <c r="B20" s="6">
        <v>15854872</v>
      </c>
      <c r="C20" s="6">
        <v>15854872</v>
      </c>
      <c r="D20" s="6">
        <v>2694797</v>
      </c>
      <c r="E20" s="6">
        <v>10248060</v>
      </c>
      <c r="F20" s="6">
        <f t="shared" si="0"/>
        <v>5606812</v>
      </c>
    </row>
    <row r="21" spans="1:6" ht="24.75" customHeight="1">
      <c r="A21" s="16" t="s">
        <v>441</v>
      </c>
      <c r="B21" s="6">
        <v>19865228</v>
      </c>
      <c r="C21" s="6">
        <f>B21</f>
        <v>19865228</v>
      </c>
      <c r="D21" s="6">
        <v>7657204</v>
      </c>
      <c r="E21" s="6">
        <v>8221790</v>
      </c>
      <c r="F21" s="6">
        <f t="shared" si="0"/>
        <v>11643438</v>
      </c>
    </row>
    <row r="22" spans="1:6" ht="24.75" customHeight="1">
      <c r="A22" s="17" t="s">
        <v>442</v>
      </c>
      <c r="B22" s="6">
        <v>79008000</v>
      </c>
      <c r="C22" s="6">
        <f>B22</f>
        <v>79008000</v>
      </c>
      <c r="D22" s="6">
        <v>14369702</v>
      </c>
      <c r="E22" s="6">
        <v>63179359</v>
      </c>
      <c r="F22" s="6">
        <f t="shared" si="0"/>
        <v>15828641</v>
      </c>
    </row>
    <row r="23" spans="1:6" ht="24.75" customHeight="1">
      <c r="A23" s="7" t="s">
        <v>446</v>
      </c>
      <c r="B23" s="6">
        <v>1000000</v>
      </c>
      <c r="C23" s="6">
        <v>138000</v>
      </c>
      <c r="D23" s="6">
        <v>0</v>
      </c>
      <c r="E23" s="6">
        <v>131600</v>
      </c>
      <c r="F23" s="6">
        <f t="shared" si="0"/>
        <v>6400</v>
      </c>
    </row>
    <row r="24" spans="1:6" ht="24.75" customHeight="1">
      <c r="A24" s="18" t="s">
        <v>447</v>
      </c>
      <c r="B24" s="6">
        <f>SUM(B25)</f>
        <v>20991000</v>
      </c>
      <c r="C24" s="6">
        <f>SUM(C25)</f>
        <v>20991000</v>
      </c>
      <c r="D24" s="6">
        <f>D25</f>
        <v>2634349</v>
      </c>
      <c r="E24" s="6">
        <f>SUM(E25)</f>
        <v>5508593</v>
      </c>
      <c r="F24" s="6">
        <f t="shared" si="0"/>
        <v>15482407</v>
      </c>
    </row>
    <row r="25" spans="1:6" ht="24.75" customHeight="1">
      <c r="A25" s="16" t="s">
        <v>448</v>
      </c>
      <c r="B25" s="6">
        <f>B26+B27</f>
        <v>20991000</v>
      </c>
      <c r="C25" s="6">
        <f>SUM(C26+C27)</f>
        <v>20991000</v>
      </c>
      <c r="D25" s="6">
        <f>D26+D27</f>
        <v>2634349</v>
      </c>
      <c r="E25" s="6">
        <f>E26+E27</f>
        <v>5508593</v>
      </c>
      <c r="F25" s="6">
        <f t="shared" si="0"/>
        <v>15482407</v>
      </c>
    </row>
    <row r="26" spans="1:6" ht="24.75" customHeight="1">
      <c r="A26" s="7" t="s">
        <v>440</v>
      </c>
      <c r="B26" s="6">
        <v>11991000</v>
      </c>
      <c r="C26" s="6">
        <f>B26</f>
        <v>11991000</v>
      </c>
      <c r="D26" s="6">
        <v>1518349</v>
      </c>
      <c r="E26" s="6">
        <v>4392593</v>
      </c>
      <c r="F26" s="6">
        <f>SUM(C26-E26)</f>
        <v>7598407</v>
      </c>
    </row>
    <row r="27" spans="1:6" ht="24.75" customHeight="1">
      <c r="A27" s="16" t="s">
        <v>441</v>
      </c>
      <c r="B27" s="6">
        <v>9000000</v>
      </c>
      <c r="C27" s="6">
        <v>9000000</v>
      </c>
      <c r="D27" s="6">
        <v>1116000</v>
      </c>
      <c r="E27" s="6">
        <f>D27</f>
        <v>1116000</v>
      </c>
      <c r="F27" s="6">
        <f>SUM(C27-E27)</f>
        <v>7884000</v>
      </c>
    </row>
    <row r="28" spans="1:6" ht="24.75" customHeight="1">
      <c r="A28" s="18" t="s">
        <v>449</v>
      </c>
      <c r="B28" s="6">
        <f>B29</f>
        <v>28653</v>
      </c>
      <c r="C28" s="6"/>
      <c r="D28" s="6">
        <v>0</v>
      </c>
      <c r="E28" s="6">
        <v>0</v>
      </c>
      <c r="F28" s="6">
        <f t="shared" si="0"/>
        <v>0</v>
      </c>
    </row>
    <row r="29" spans="1:6" ht="24.75" customHeight="1">
      <c r="A29" s="7" t="s">
        <v>450</v>
      </c>
      <c r="B29" s="6">
        <f>B30</f>
        <v>28653</v>
      </c>
      <c r="C29" s="6">
        <v>0</v>
      </c>
      <c r="D29" s="6">
        <v>0</v>
      </c>
      <c r="E29" s="6">
        <v>0</v>
      </c>
      <c r="F29" s="6">
        <f t="shared" si="0"/>
        <v>0</v>
      </c>
    </row>
    <row r="30" spans="1:6" ht="24.75" customHeight="1">
      <c r="A30" s="7" t="s">
        <v>446</v>
      </c>
      <c r="B30" s="6">
        <v>28653</v>
      </c>
      <c r="C30" s="6">
        <v>0</v>
      </c>
      <c r="D30" s="6">
        <v>0</v>
      </c>
      <c r="E30" s="6">
        <v>0</v>
      </c>
      <c r="F30" s="6">
        <f t="shared" si="0"/>
        <v>0</v>
      </c>
    </row>
    <row r="31" spans="1:6" ht="24.75" customHeight="1">
      <c r="A31" s="18" t="s">
        <v>451</v>
      </c>
      <c r="B31" s="6">
        <f>SUM(B32)</f>
        <v>1871153000</v>
      </c>
      <c r="C31" s="6">
        <f>SUM(C32)</f>
        <v>1871153000</v>
      </c>
      <c r="D31" s="6">
        <f>SUM(D32)</f>
        <v>1067772362</v>
      </c>
      <c r="E31" s="6">
        <f>SUM(E32)</f>
        <v>1543191946</v>
      </c>
      <c r="F31" s="6">
        <f t="shared" si="0"/>
        <v>327961054</v>
      </c>
    </row>
    <row r="32" spans="1:6" ht="24.75" customHeight="1">
      <c r="A32" s="20" t="s">
        <v>452</v>
      </c>
      <c r="B32" s="6">
        <f>SUM(B33:B36)</f>
        <v>1871153000</v>
      </c>
      <c r="C32" s="6">
        <f>SUM(C33:C36)</f>
        <v>1871153000</v>
      </c>
      <c r="D32" s="6">
        <f>SUM(D33:D36)</f>
        <v>1067772362</v>
      </c>
      <c r="E32" s="6">
        <f>SUM(E33:E36)</f>
        <v>1543191946</v>
      </c>
      <c r="F32" s="6">
        <f t="shared" si="0"/>
        <v>327961054</v>
      </c>
    </row>
    <row r="33" spans="1:6" ht="24.75" customHeight="1">
      <c r="A33" s="16" t="s">
        <v>439</v>
      </c>
      <c r="B33" s="6">
        <v>2671000</v>
      </c>
      <c r="C33" s="6">
        <v>2671000</v>
      </c>
      <c r="D33" s="6">
        <v>72901</v>
      </c>
      <c r="E33" s="6">
        <v>2136603</v>
      </c>
      <c r="F33" s="6">
        <f>SUM(C33-E33)</f>
        <v>534397</v>
      </c>
    </row>
    <row r="34" spans="1:6" ht="24.75" customHeight="1">
      <c r="A34" s="7" t="s">
        <v>440</v>
      </c>
      <c r="B34" s="6">
        <v>68497150</v>
      </c>
      <c r="C34" s="6">
        <v>68497150</v>
      </c>
      <c r="D34" s="6">
        <v>582846</v>
      </c>
      <c r="E34" s="6">
        <v>32907694</v>
      </c>
      <c r="F34" s="6">
        <f t="shared" si="0"/>
        <v>35589456</v>
      </c>
    </row>
    <row r="35" spans="1:6" ht="24.75" customHeight="1">
      <c r="A35" s="16" t="s">
        <v>441</v>
      </c>
      <c r="B35" s="6">
        <v>366884850</v>
      </c>
      <c r="C35" s="6">
        <f>B35</f>
        <v>366884850</v>
      </c>
      <c r="D35" s="6">
        <v>67307615</v>
      </c>
      <c r="E35" s="6">
        <v>75047649</v>
      </c>
      <c r="F35" s="6">
        <f t="shared" si="0"/>
        <v>291837201</v>
      </c>
    </row>
    <row r="36" spans="1:6" ht="24.75" customHeight="1">
      <c r="A36" s="30" t="s">
        <v>442</v>
      </c>
      <c r="B36" s="11">
        <v>1433100000</v>
      </c>
      <c r="C36" s="11">
        <f>B36</f>
        <v>1433100000</v>
      </c>
      <c r="D36" s="11">
        <v>999809000</v>
      </c>
      <c r="E36" s="11">
        <v>1433100000</v>
      </c>
      <c r="F36" s="6">
        <f t="shared" si="0"/>
        <v>0</v>
      </c>
    </row>
    <row r="37" spans="1:6" ht="24.75" customHeight="1">
      <c r="A37" s="21" t="s">
        <v>453</v>
      </c>
      <c r="B37" s="11">
        <f>B7+B17+B24+B28+B31</f>
        <v>2252260100</v>
      </c>
      <c r="C37" s="11">
        <f>SUM(C7+C17+C24+C31)</f>
        <v>2251369447</v>
      </c>
      <c r="D37" s="11">
        <f>SUM(D7+D17+D24+D31)</f>
        <v>1106591119</v>
      </c>
      <c r="E37" s="11">
        <f>SUM(E7+E17+E24+E31)</f>
        <v>1839615353</v>
      </c>
      <c r="F37" s="22">
        <f t="shared" si="0"/>
        <v>411754094</v>
      </c>
    </row>
    <row r="38" spans="1:6" ht="24.75" customHeight="1">
      <c r="A38" s="23" t="s">
        <v>454</v>
      </c>
      <c r="B38" s="6">
        <f aca="true" t="shared" si="1" ref="B38:E39">SUM(B39)</f>
        <v>20212905</v>
      </c>
      <c r="C38" s="6">
        <f t="shared" si="1"/>
        <v>20212905</v>
      </c>
      <c r="D38" s="6">
        <f t="shared" si="1"/>
        <v>423643</v>
      </c>
      <c r="E38" s="6">
        <f t="shared" si="1"/>
        <v>20212905</v>
      </c>
      <c r="F38" s="6">
        <f t="shared" si="0"/>
        <v>0</v>
      </c>
    </row>
    <row r="39" spans="1:6" ht="24.75" customHeight="1">
      <c r="A39" s="24" t="s">
        <v>455</v>
      </c>
      <c r="B39" s="6">
        <f t="shared" si="1"/>
        <v>20212905</v>
      </c>
      <c r="C39" s="6">
        <f t="shared" si="1"/>
        <v>20212905</v>
      </c>
      <c r="D39" s="6">
        <f t="shared" si="1"/>
        <v>423643</v>
      </c>
      <c r="E39" s="6">
        <f t="shared" si="1"/>
        <v>20212905</v>
      </c>
      <c r="F39" s="6">
        <f t="shared" si="0"/>
        <v>0</v>
      </c>
    </row>
    <row r="40" spans="1:6" ht="24.75" customHeight="1">
      <c r="A40" s="25" t="s">
        <v>456</v>
      </c>
      <c r="B40" s="6">
        <f>B41</f>
        <v>20212905</v>
      </c>
      <c r="C40" s="6">
        <f>SUM(C41)</f>
        <v>20212905</v>
      </c>
      <c r="D40" s="6">
        <f>SUM(D41)</f>
        <v>423643</v>
      </c>
      <c r="E40" s="6">
        <f>SUM(E41)</f>
        <v>20212905</v>
      </c>
      <c r="F40" s="6">
        <f t="shared" si="0"/>
        <v>0</v>
      </c>
    </row>
    <row r="41" spans="1:6" ht="24.75" customHeight="1">
      <c r="A41" s="16" t="s">
        <v>439</v>
      </c>
      <c r="B41" s="6">
        <v>20212905</v>
      </c>
      <c r="C41" s="6">
        <f>B41</f>
        <v>20212905</v>
      </c>
      <c r="D41" s="6">
        <v>423643</v>
      </c>
      <c r="E41" s="6">
        <v>20212905</v>
      </c>
      <c r="F41" s="6">
        <f t="shared" si="0"/>
        <v>0</v>
      </c>
    </row>
    <row r="42" spans="1:6" ht="24.75" customHeight="1">
      <c r="A42" s="23" t="s">
        <v>457</v>
      </c>
      <c r="B42" s="6">
        <f>B43+B47</f>
        <v>4099295</v>
      </c>
      <c r="C42" s="6">
        <f>C43+C47</f>
        <v>4099295</v>
      </c>
      <c r="D42" s="6">
        <f>D43+D47</f>
        <v>201460</v>
      </c>
      <c r="E42" s="6">
        <f>E43+E47</f>
        <v>4099295</v>
      </c>
      <c r="F42" s="6">
        <f>F43+F47</f>
        <v>0</v>
      </c>
    </row>
    <row r="43" spans="1:6" ht="24.75" customHeight="1">
      <c r="A43" s="31" t="s">
        <v>458</v>
      </c>
      <c r="B43" s="6">
        <f>B44</f>
        <v>4099295</v>
      </c>
      <c r="C43" s="6">
        <f>SUM(C44)</f>
        <v>4099295</v>
      </c>
      <c r="D43" s="6">
        <f>SUM(D44)</f>
        <v>201460</v>
      </c>
      <c r="E43" s="6">
        <f>SUM(E44)</f>
        <v>4099295</v>
      </c>
      <c r="F43" s="6">
        <f>SUM(F44)</f>
        <v>0</v>
      </c>
    </row>
    <row r="44" spans="1:6" ht="24.75" customHeight="1">
      <c r="A44" s="16" t="s">
        <v>459</v>
      </c>
      <c r="B44" s="6">
        <f>B45+B46</f>
        <v>4099295</v>
      </c>
      <c r="C44" s="6">
        <f>C45+C46</f>
        <v>4099295</v>
      </c>
      <c r="D44" s="6">
        <f>D45+D46</f>
        <v>201460</v>
      </c>
      <c r="E44" s="6">
        <f>E45+E46</f>
        <v>4099295</v>
      </c>
      <c r="F44" s="6">
        <f>F45+F46</f>
        <v>0</v>
      </c>
    </row>
    <row r="45" spans="1:6" ht="24.75" customHeight="1">
      <c r="A45" s="16" t="s">
        <v>439</v>
      </c>
      <c r="B45" s="6">
        <v>3952295</v>
      </c>
      <c r="C45" s="6">
        <f>B45</f>
        <v>3952295</v>
      </c>
      <c r="D45" s="6">
        <v>201460</v>
      </c>
      <c r="E45" s="6">
        <v>3952295</v>
      </c>
      <c r="F45" s="6">
        <f>SUM(C45-E45)</f>
        <v>0</v>
      </c>
    </row>
    <row r="46" spans="1:6" ht="24.75" customHeight="1">
      <c r="A46" s="17" t="s">
        <v>442</v>
      </c>
      <c r="B46" s="6">
        <v>147000</v>
      </c>
      <c r="C46" s="6">
        <f>B46</f>
        <v>147000</v>
      </c>
      <c r="D46" s="6">
        <v>0</v>
      </c>
      <c r="E46" s="6">
        <v>147000</v>
      </c>
      <c r="F46" s="6">
        <f>SUM(C46-E46)</f>
        <v>0</v>
      </c>
    </row>
    <row r="47" spans="1:6" ht="24.75" customHeight="1">
      <c r="A47" s="18" t="s">
        <v>460</v>
      </c>
      <c r="B47" s="6">
        <f aca="true" t="shared" si="2" ref="B47:E48">B48</f>
        <v>0</v>
      </c>
      <c r="C47" s="6">
        <f t="shared" si="2"/>
        <v>0</v>
      </c>
      <c r="D47" s="6">
        <f t="shared" si="2"/>
        <v>0</v>
      </c>
      <c r="E47" s="6">
        <f t="shared" si="2"/>
        <v>0</v>
      </c>
      <c r="F47" s="6">
        <f>SUM(F48)</f>
        <v>0</v>
      </c>
    </row>
    <row r="48" spans="1:6" ht="24.75" customHeight="1">
      <c r="A48" s="26" t="s">
        <v>460</v>
      </c>
      <c r="B48" s="6">
        <f t="shared" si="2"/>
        <v>0</v>
      </c>
      <c r="C48" s="6">
        <f t="shared" si="2"/>
        <v>0</v>
      </c>
      <c r="D48" s="6">
        <f t="shared" si="2"/>
        <v>0</v>
      </c>
      <c r="E48" s="6">
        <f t="shared" si="2"/>
        <v>0</v>
      </c>
      <c r="F48" s="6">
        <f>SUM(F49)</f>
        <v>0</v>
      </c>
    </row>
    <row r="49" spans="1:6" ht="24.75" customHeight="1">
      <c r="A49" s="27" t="s">
        <v>461</v>
      </c>
      <c r="B49" s="6">
        <v>0</v>
      </c>
      <c r="C49" s="6">
        <f>B49</f>
        <v>0</v>
      </c>
      <c r="D49" s="6">
        <v>0</v>
      </c>
      <c r="E49" s="6">
        <v>0</v>
      </c>
      <c r="F49" s="6">
        <f>C49-E49</f>
        <v>0</v>
      </c>
    </row>
    <row r="50" spans="1:6" ht="16.5">
      <c r="A50" s="28" t="s">
        <v>462</v>
      </c>
      <c r="B50" s="22">
        <f>SUM(B38+B42)</f>
        <v>24312200</v>
      </c>
      <c r="C50" s="22">
        <f>SUM(C38+C42)</f>
        <v>24312200</v>
      </c>
      <c r="D50" s="22">
        <f>SUM(D38+D42)</f>
        <v>625103</v>
      </c>
      <c r="E50" s="22">
        <f>SUM(E38+E42)</f>
        <v>24312200</v>
      </c>
      <c r="F50" s="22">
        <f>SUM(F38+F42)</f>
        <v>0</v>
      </c>
    </row>
    <row r="51" spans="1:6" ht="16.5">
      <c r="A51" s="29" t="s">
        <v>463</v>
      </c>
      <c r="B51" s="11">
        <f>SUM(B37+B50)</f>
        <v>2276572300</v>
      </c>
      <c r="C51" s="11">
        <f>SUM(C37+C50)</f>
        <v>2275681647</v>
      </c>
      <c r="D51" s="11">
        <f>SUM(D37+D50)</f>
        <v>1107216222</v>
      </c>
      <c r="E51" s="11">
        <f>SUM(E37+E50)</f>
        <v>1863927553</v>
      </c>
      <c r="F51" s="11">
        <f>SUM(F37+F50)</f>
        <v>411754094</v>
      </c>
    </row>
  </sheetData>
  <mergeCells count="7">
    <mergeCell ref="A1:F1"/>
    <mergeCell ref="A2:F2"/>
    <mergeCell ref="A3:F3"/>
    <mergeCell ref="A4:A5"/>
    <mergeCell ref="B4:B5"/>
    <mergeCell ref="D4:E4"/>
    <mergeCell ref="F4:F5"/>
  </mergeCells>
  <printOptions/>
  <pageMargins left="0.75" right="0.75" top="1" bottom="1" header="0.5" footer="0.5"/>
  <pageSetup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193"/>
  <sheetViews>
    <sheetView workbookViewId="0" topLeftCell="A1">
      <selection activeCell="A1" sqref="A1:G1"/>
    </sheetView>
  </sheetViews>
  <sheetFormatPr defaultColWidth="9.00390625" defaultRowHeight="16.5"/>
  <cols>
    <col min="1" max="1" width="27.375" style="1" customWidth="1"/>
    <col min="2" max="2" width="17.50390625" style="1" customWidth="1"/>
    <col min="3" max="3" width="16.25390625" style="1" customWidth="1"/>
    <col min="4" max="4" width="15.25390625" style="1" customWidth="1"/>
    <col min="5" max="5" width="16.125" style="1" customWidth="1"/>
    <col min="6" max="6" width="18.75390625" style="1" customWidth="1"/>
    <col min="7" max="7" width="17.875" style="1" customWidth="1"/>
    <col min="8" max="16384" width="9.00390625" style="1" customWidth="1"/>
  </cols>
  <sheetData>
    <row r="1" spans="1:7" ht="25.5">
      <c r="A1" s="32" t="s">
        <v>72</v>
      </c>
      <c r="B1" s="33"/>
      <c r="C1" s="33"/>
      <c r="D1" s="33"/>
      <c r="E1" s="33"/>
      <c r="F1" s="33"/>
      <c r="G1" s="33"/>
    </row>
    <row r="2" spans="1:7" ht="27.75">
      <c r="A2" s="34" t="s">
        <v>73</v>
      </c>
      <c r="B2" s="35"/>
      <c r="C2" s="35"/>
      <c r="D2" s="35"/>
      <c r="E2" s="35"/>
      <c r="F2" s="35"/>
      <c r="G2" s="35"/>
    </row>
    <row r="3" spans="1:7" ht="16.5">
      <c r="A3" s="36" t="s">
        <v>135</v>
      </c>
      <c r="B3" s="37"/>
      <c r="C3" s="37"/>
      <c r="D3" s="37"/>
      <c r="E3" s="37"/>
      <c r="F3" s="37"/>
      <c r="G3" s="37"/>
    </row>
    <row r="4" spans="1:7" ht="18.75" customHeight="1">
      <c r="A4" s="38" t="s">
        <v>74</v>
      </c>
      <c r="B4" s="38" t="s">
        <v>75</v>
      </c>
      <c r="C4" s="2" t="s">
        <v>76</v>
      </c>
      <c r="D4" s="40" t="s">
        <v>77</v>
      </c>
      <c r="E4" s="41"/>
      <c r="F4" s="38" t="s">
        <v>78</v>
      </c>
      <c r="G4" s="38" t="s">
        <v>79</v>
      </c>
    </row>
    <row r="5" spans="1:7" ht="16.5">
      <c r="A5" s="39"/>
      <c r="B5" s="39"/>
      <c r="C5" s="3" t="s">
        <v>80</v>
      </c>
      <c r="D5" s="3" t="s">
        <v>81</v>
      </c>
      <c r="E5" s="4" t="s">
        <v>82</v>
      </c>
      <c r="F5" s="39"/>
      <c r="G5" s="39"/>
    </row>
    <row r="6" spans="1:7" ht="24.75" customHeight="1">
      <c r="A6" s="5" t="s">
        <v>83</v>
      </c>
      <c r="B6" s="6">
        <f aca="true" t="shared" si="0" ref="B6:G6">SUM(B7)</f>
        <v>0</v>
      </c>
      <c r="C6" s="6">
        <f t="shared" si="0"/>
        <v>0</v>
      </c>
      <c r="D6" s="6">
        <f t="shared" si="0"/>
        <v>745543</v>
      </c>
      <c r="E6" s="6">
        <f t="shared" si="0"/>
        <v>1214618</v>
      </c>
      <c r="F6" s="6">
        <f t="shared" si="0"/>
        <v>-1214618</v>
      </c>
      <c r="G6" s="6">
        <f t="shared" si="0"/>
        <v>1214618</v>
      </c>
    </row>
    <row r="7" spans="1:7" ht="24.75" customHeight="1">
      <c r="A7" s="7" t="s">
        <v>84</v>
      </c>
      <c r="B7" s="6">
        <f>SUM(B8:B10)</f>
        <v>0</v>
      </c>
      <c r="C7" s="6">
        <f>SUM(C8:C9)</f>
        <v>0</v>
      </c>
      <c r="D7" s="6">
        <f>D8+D9+D10</f>
        <v>745543</v>
      </c>
      <c r="E7" s="6">
        <f>E8+E9+E10</f>
        <v>1214618</v>
      </c>
      <c r="F7" s="6">
        <f>C7-E7</f>
        <v>-1214618</v>
      </c>
      <c r="G7" s="6">
        <f>SUM(G8:G10)</f>
        <v>1214618</v>
      </c>
    </row>
    <row r="8" spans="1:7" ht="24.75" customHeight="1">
      <c r="A8" s="7" t="s">
        <v>85</v>
      </c>
      <c r="B8" s="6">
        <v>0</v>
      </c>
      <c r="C8" s="6">
        <v>0</v>
      </c>
      <c r="D8" s="6">
        <v>744425</v>
      </c>
      <c r="E8" s="6">
        <v>1173500</v>
      </c>
      <c r="F8" s="6">
        <f>C8-E8</f>
        <v>-1173500</v>
      </c>
      <c r="G8" s="6">
        <f>E8</f>
        <v>1173500</v>
      </c>
    </row>
    <row r="9" spans="1:7" ht="24.75" customHeight="1">
      <c r="A9" s="8" t="s">
        <v>86</v>
      </c>
      <c r="B9" s="6">
        <v>0</v>
      </c>
      <c r="C9" s="6">
        <v>0</v>
      </c>
      <c r="D9" s="6"/>
      <c r="E9" s="6">
        <v>40000</v>
      </c>
      <c r="F9" s="6">
        <f>C9-E9</f>
        <v>-40000</v>
      </c>
      <c r="G9" s="6">
        <f>E9</f>
        <v>40000</v>
      </c>
    </row>
    <row r="10" spans="1:7" ht="24.75" customHeight="1">
      <c r="A10" s="7" t="s">
        <v>137</v>
      </c>
      <c r="B10" s="6">
        <v>0</v>
      </c>
      <c r="C10" s="6">
        <v>0</v>
      </c>
      <c r="D10" s="6">
        <v>1118</v>
      </c>
      <c r="E10" s="6">
        <f>D10</f>
        <v>1118</v>
      </c>
      <c r="F10" s="6">
        <f>C10-E10</f>
        <v>-1118</v>
      </c>
      <c r="G10" s="6">
        <f>E10</f>
        <v>1118</v>
      </c>
    </row>
    <row r="11" spans="1:7" ht="24.75" customHeight="1">
      <c r="A11" s="9" t="s">
        <v>87</v>
      </c>
      <c r="B11" s="6">
        <f aca="true" t="shared" si="1" ref="B11:G11">SUM(B12+B15)</f>
        <v>0</v>
      </c>
      <c r="C11" s="6">
        <f t="shared" si="1"/>
        <v>0</v>
      </c>
      <c r="D11" s="6">
        <f t="shared" si="1"/>
        <v>7015082</v>
      </c>
      <c r="E11" s="6">
        <f t="shared" si="1"/>
        <v>24208711</v>
      </c>
      <c r="F11" s="6">
        <f t="shared" si="1"/>
        <v>-24208711</v>
      </c>
      <c r="G11" s="6">
        <f t="shared" si="1"/>
        <v>24208711</v>
      </c>
    </row>
    <row r="12" spans="1:7" ht="24.75" customHeight="1">
      <c r="A12" s="7" t="s">
        <v>88</v>
      </c>
      <c r="B12" s="6">
        <f>SUM(B13:B14)</f>
        <v>0</v>
      </c>
      <c r="C12" s="6">
        <f>SUM(C13:C14)</f>
        <v>0</v>
      </c>
      <c r="D12" s="6">
        <f>SUM(D13:D14)</f>
        <v>5112057</v>
      </c>
      <c r="E12" s="6">
        <f>SUM(E13:E14)</f>
        <v>21599570</v>
      </c>
      <c r="F12" s="6">
        <f>SUM(C12-E12)</f>
        <v>-21599570</v>
      </c>
      <c r="G12" s="6">
        <f>SUM(G13:G14)</f>
        <v>21599570</v>
      </c>
    </row>
    <row r="13" spans="1:7" ht="24.75" customHeight="1">
      <c r="A13" s="8" t="s">
        <v>89</v>
      </c>
      <c r="B13" s="6">
        <v>0</v>
      </c>
      <c r="C13" s="6">
        <v>0</v>
      </c>
      <c r="D13" s="6">
        <v>4053527</v>
      </c>
      <c r="E13" s="6">
        <v>5970796</v>
      </c>
      <c r="F13" s="6">
        <f>SUM(C13-E13)</f>
        <v>-5970796</v>
      </c>
      <c r="G13" s="6">
        <f>E13</f>
        <v>5970796</v>
      </c>
    </row>
    <row r="14" spans="1:7" ht="24.75" customHeight="1">
      <c r="A14" s="8" t="s">
        <v>90</v>
      </c>
      <c r="B14" s="6">
        <v>0</v>
      </c>
      <c r="C14" s="6">
        <v>0</v>
      </c>
      <c r="D14" s="6">
        <v>1058530</v>
      </c>
      <c r="E14" s="6">
        <v>15628774</v>
      </c>
      <c r="F14" s="6">
        <f>SUM(C14-E14)</f>
        <v>-15628774</v>
      </c>
      <c r="G14" s="6">
        <f>E14</f>
        <v>15628774</v>
      </c>
    </row>
    <row r="15" spans="1:7" ht="24.75" customHeight="1">
      <c r="A15" s="8" t="s">
        <v>91</v>
      </c>
      <c r="B15" s="6">
        <f>B16+B17</f>
        <v>0</v>
      </c>
      <c r="C15" s="6">
        <f>C16</f>
        <v>0</v>
      </c>
      <c r="D15" s="6">
        <f>D16</f>
        <v>1903025</v>
      </c>
      <c r="E15" s="6">
        <f>E16</f>
        <v>2609141</v>
      </c>
      <c r="F15" s="6">
        <f>SUM(C15-E15)</f>
        <v>-2609141</v>
      </c>
      <c r="G15" s="6">
        <f>E15</f>
        <v>2609141</v>
      </c>
    </row>
    <row r="16" spans="1:7" ht="24.75" customHeight="1">
      <c r="A16" s="8" t="s">
        <v>92</v>
      </c>
      <c r="B16" s="6">
        <v>0</v>
      </c>
      <c r="C16" s="6">
        <v>0</v>
      </c>
      <c r="D16" s="6">
        <v>1903025</v>
      </c>
      <c r="E16" s="6">
        <v>2609141</v>
      </c>
      <c r="F16" s="6">
        <f>SUM(C16-E16)</f>
        <v>-2609141</v>
      </c>
      <c r="G16" s="6">
        <f>E16</f>
        <v>2609141</v>
      </c>
    </row>
    <row r="17" spans="1:7" ht="24.75" customHeight="1">
      <c r="A17" s="8" t="s">
        <v>93</v>
      </c>
      <c r="B17" s="6">
        <v>0</v>
      </c>
      <c r="C17" s="6"/>
      <c r="D17" s="6"/>
      <c r="E17" s="6"/>
      <c r="F17" s="6"/>
      <c r="G17" s="6"/>
    </row>
    <row r="18" spans="1:7" ht="24.75" customHeight="1">
      <c r="A18" s="9" t="s">
        <v>94</v>
      </c>
      <c r="B18" s="6">
        <f>SUM(B19)</f>
        <v>0</v>
      </c>
      <c r="C18" s="6">
        <f aca="true" t="shared" si="2" ref="C18:E19">C19</f>
        <v>0</v>
      </c>
      <c r="D18" s="6">
        <f t="shared" si="2"/>
        <v>0</v>
      </c>
      <c r="E18" s="6">
        <f t="shared" si="2"/>
        <v>0</v>
      </c>
      <c r="F18" s="6">
        <f aca="true" t="shared" si="3" ref="F18:F26">SUM(C18-E18)</f>
        <v>0</v>
      </c>
      <c r="G18" s="6">
        <f>G19</f>
        <v>0</v>
      </c>
    </row>
    <row r="19" spans="1:7" ht="24.75" customHeight="1">
      <c r="A19" s="7" t="s">
        <v>95</v>
      </c>
      <c r="B19" s="6">
        <f>B20</f>
        <v>0</v>
      </c>
      <c r="C19" s="6">
        <f t="shared" si="2"/>
        <v>0</v>
      </c>
      <c r="D19" s="6">
        <f t="shared" si="2"/>
        <v>0</v>
      </c>
      <c r="E19" s="6">
        <f t="shared" si="2"/>
        <v>0</v>
      </c>
      <c r="F19" s="6">
        <f t="shared" si="3"/>
        <v>0</v>
      </c>
      <c r="G19" s="6">
        <f>G20</f>
        <v>0</v>
      </c>
    </row>
    <row r="20" spans="1:7" ht="24.75" customHeight="1">
      <c r="A20" s="7" t="s">
        <v>96</v>
      </c>
      <c r="B20" s="6">
        <v>0</v>
      </c>
      <c r="C20" s="6">
        <v>0</v>
      </c>
      <c r="D20" s="6">
        <v>0</v>
      </c>
      <c r="E20" s="6">
        <v>0</v>
      </c>
      <c r="F20" s="6">
        <f t="shared" si="3"/>
        <v>0</v>
      </c>
      <c r="G20" s="6">
        <f>E20</f>
        <v>0</v>
      </c>
    </row>
    <row r="21" spans="1:7" ht="24.75" customHeight="1">
      <c r="A21" s="9" t="s">
        <v>97</v>
      </c>
      <c r="B21" s="6">
        <f aca="true" t="shared" si="4" ref="B21:E22">B22</f>
        <v>0</v>
      </c>
      <c r="C21" s="6">
        <f t="shared" si="4"/>
        <v>0</v>
      </c>
      <c r="D21" s="6">
        <f t="shared" si="4"/>
        <v>0</v>
      </c>
      <c r="E21" s="6">
        <f t="shared" si="4"/>
        <v>0</v>
      </c>
      <c r="F21" s="6">
        <f t="shared" si="3"/>
        <v>0</v>
      </c>
      <c r="G21" s="6">
        <f>G22</f>
        <v>0</v>
      </c>
    </row>
    <row r="22" spans="1:7" ht="24.75" customHeight="1">
      <c r="A22" s="7" t="s">
        <v>98</v>
      </c>
      <c r="B22" s="6">
        <f t="shared" si="4"/>
        <v>0</v>
      </c>
      <c r="C22" s="6">
        <f t="shared" si="4"/>
        <v>0</v>
      </c>
      <c r="D22" s="6">
        <f t="shared" si="4"/>
        <v>0</v>
      </c>
      <c r="E22" s="6">
        <f t="shared" si="4"/>
        <v>0</v>
      </c>
      <c r="F22" s="6">
        <f t="shared" si="3"/>
        <v>0</v>
      </c>
      <c r="G22" s="6">
        <f>G23</f>
        <v>0</v>
      </c>
    </row>
    <row r="23" spans="1:7" ht="24.75" customHeight="1">
      <c r="A23" s="7" t="s">
        <v>99</v>
      </c>
      <c r="B23" s="6">
        <v>0</v>
      </c>
      <c r="C23" s="6">
        <f>B23</f>
        <v>0</v>
      </c>
      <c r="D23" s="6">
        <f>C23</f>
        <v>0</v>
      </c>
      <c r="E23" s="6">
        <f>D23</f>
        <v>0</v>
      </c>
      <c r="F23" s="6">
        <f t="shared" si="3"/>
        <v>0</v>
      </c>
      <c r="G23" s="6">
        <f>E23</f>
        <v>0</v>
      </c>
    </row>
    <row r="24" spans="1:7" ht="24.75" customHeight="1">
      <c r="A24" s="9" t="s">
        <v>100</v>
      </c>
      <c r="B24" s="6">
        <f>SUM(B25)</f>
        <v>0</v>
      </c>
      <c r="C24" s="6">
        <f>SUM(C25)</f>
        <v>0</v>
      </c>
      <c r="D24" s="6">
        <f>SUM(D25)</f>
        <v>0</v>
      </c>
      <c r="E24" s="6">
        <f>SUM(E25)</f>
        <v>50000</v>
      </c>
      <c r="F24" s="6">
        <f t="shared" si="3"/>
        <v>-50000</v>
      </c>
      <c r="G24" s="6">
        <f>SUM(G25)</f>
        <v>50000</v>
      </c>
    </row>
    <row r="25" spans="1:7" ht="24.75" customHeight="1">
      <c r="A25" s="7" t="s">
        <v>101</v>
      </c>
      <c r="B25" s="6">
        <f>SUM(B26)</f>
        <v>0</v>
      </c>
      <c r="C25" s="6">
        <f>SUM(C26)</f>
        <v>0</v>
      </c>
      <c r="D25" s="6">
        <f>D26</f>
        <v>0</v>
      </c>
      <c r="E25" s="6">
        <f>SUM(E26)</f>
        <v>50000</v>
      </c>
      <c r="F25" s="6">
        <f t="shared" si="3"/>
        <v>-50000</v>
      </c>
      <c r="G25" s="6">
        <f>SUM(G26:G26)</f>
        <v>50000</v>
      </c>
    </row>
    <row r="26" spans="1:7" ht="24.75" customHeight="1">
      <c r="A26" s="10" t="s">
        <v>102</v>
      </c>
      <c r="B26" s="11">
        <v>0</v>
      </c>
      <c r="C26" s="11">
        <v>0</v>
      </c>
      <c r="D26" s="11"/>
      <c r="E26" s="11">
        <v>50000</v>
      </c>
      <c r="F26" s="11">
        <f t="shared" si="3"/>
        <v>-50000</v>
      </c>
      <c r="G26" s="11">
        <f>E26</f>
        <v>50000</v>
      </c>
    </row>
    <row r="27" spans="1:7" ht="24.75" customHeight="1">
      <c r="A27" s="12" t="s">
        <v>103</v>
      </c>
      <c r="B27" s="11">
        <f aca="true" t="shared" si="5" ref="B27:G27">SUM(B6+B11+B18++B21+B24)</f>
        <v>0</v>
      </c>
      <c r="C27" s="11">
        <f t="shared" si="5"/>
        <v>0</v>
      </c>
      <c r="D27" s="11">
        <f t="shared" si="5"/>
        <v>7760625</v>
      </c>
      <c r="E27" s="11">
        <f t="shared" si="5"/>
        <v>25473329</v>
      </c>
      <c r="F27" s="11">
        <f t="shared" si="5"/>
        <v>-25473329</v>
      </c>
      <c r="G27" s="11">
        <f t="shared" si="5"/>
        <v>25473329</v>
      </c>
    </row>
    <row r="28" ht="15.75">
      <c r="A28" s="13"/>
    </row>
    <row r="29" ht="15.75">
      <c r="A29" s="13"/>
    </row>
    <row r="30" ht="15.75">
      <c r="A30" s="13"/>
    </row>
    <row r="31" ht="15.75">
      <c r="A31" s="13"/>
    </row>
    <row r="32" ht="15.75">
      <c r="A32" s="13"/>
    </row>
    <row r="33" ht="15.75">
      <c r="A33" s="13"/>
    </row>
    <row r="34" ht="15.75">
      <c r="A34" s="13"/>
    </row>
    <row r="35" ht="15.75">
      <c r="A35" s="13"/>
    </row>
    <row r="36" ht="15.75">
      <c r="A36" s="13"/>
    </row>
    <row r="37" ht="15.75">
      <c r="A37" s="13"/>
    </row>
    <row r="38" ht="15.75">
      <c r="A38" s="13"/>
    </row>
    <row r="39" ht="15.75">
      <c r="A39" s="13"/>
    </row>
    <row r="40" ht="15.75">
      <c r="A40" s="13"/>
    </row>
    <row r="41" ht="15.75">
      <c r="A41" s="13"/>
    </row>
    <row r="42" ht="15.75">
      <c r="A42" s="13"/>
    </row>
    <row r="43" ht="15.75">
      <c r="A43" s="13"/>
    </row>
    <row r="44" ht="15.75">
      <c r="A44" s="13"/>
    </row>
    <row r="45" ht="15.75">
      <c r="A45" s="13"/>
    </row>
    <row r="46" ht="15.75">
      <c r="A46" s="13"/>
    </row>
    <row r="47" ht="15.75">
      <c r="A47" s="13"/>
    </row>
    <row r="48" ht="15.75">
      <c r="A48" s="13"/>
    </row>
    <row r="49" ht="15.75">
      <c r="A49" s="13"/>
    </row>
    <row r="50" ht="15.75">
      <c r="A50" s="13"/>
    </row>
    <row r="51" ht="15.75">
      <c r="A51" s="13"/>
    </row>
    <row r="52" ht="15.75">
      <c r="A52" s="13"/>
    </row>
    <row r="53" ht="15.75">
      <c r="A53" s="13"/>
    </row>
    <row r="54" ht="15.75">
      <c r="A54" s="13"/>
    </row>
    <row r="55" ht="15.75">
      <c r="A55" s="13"/>
    </row>
    <row r="56" ht="15.75">
      <c r="A56" s="13"/>
    </row>
    <row r="57" ht="15.75">
      <c r="A57" s="13"/>
    </row>
    <row r="58" ht="15.75">
      <c r="A58" s="13"/>
    </row>
    <row r="59" ht="15.75">
      <c r="A59" s="13"/>
    </row>
    <row r="60" ht="15.75">
      <c r="A60" s="13"/>
    </row>
    <row r="61" ht="15.75">
      <c r="A61" s="13"/>
    </row>
    <row r="62" ht="15.75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3" ht="15.75">
      <c r="A83" s="13"/>
    </row>
    <row r="84" ht="15.75">
      <c r="A84" s="13"/>
    </row>
    <row r="85" ht="15.75">
      <c r="A85" s="13"/>
    </row>
    <row r="86" ht="15.75">
      <c r="A86" s="13"/>
    </row>
    <row r="87" ht="15.75">
      <c r="A87" s="13"/>
    </row>
    <row r="88" ht="15.75">
      <c r="A88" s="13"/>
    </row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99" ht="15.75">
      <c r="A99" s="13"/>
    </row>
    <row r="100" ht="15.75">
      <c r="A100" s="13"/>
    </row>
    <row r="101" ht="15.75">
      <c r="A101" s="13"/>
    </row>
    <row r="102" ht="15.75">
      <c r="A102" s="13"/>
    </row>
    <row r="103" ht="15.75">
      <c r="A103" s="13"/>
    </row>
    <row r="104" ht="15.75">
      <c r="A104" s="13"/>
    </row>
    <row r="105" ht="15.75">
      <c r="A105" s="13"/>
    </row>
    <row r="106" ht="15.75">
      <c r="A106" s="13"/>
    </row>
    <row r="107" ht="15.75">
      <c r="A107" s="13"/>
    </row>
    <row r="108" ht="15.75">
      <c r="A108" s="13"/>
    </row>
    <row r="109" ht="15.75">
      <c r="A109" s="13"/>
    </row>
    <row r="110" ht="15.75">
      <c r="A110" s="13"/>
    </row>
    <row r="111" ht="15.75">
      <c r="A111" s="13"/>
    </row>
    <row r="112" ht="15.75">
      <c r="A112" s="13"/>
    </row>
    <row r="113" ht="15.75">
      <c r="A113" s="13"/>
    </row>
    <row r="114" ht="15.75">
      <c r="A114" s="13"/>
    </row>
    <row r="115" ht="15.75">
      <c r="A115" s="13"/>
    </row>
    <row r="116" ht="15.75">
      <c r="A116" s="13"/>
    </row>
    <row r="117" ht="15.75">
      <c r="A117" s="13"/>
    </row>
    <row r="118" ht="15.75">
      <c r="A118" s="13"/>
    </row>
    <row r="119" ht="15.75">
      <c r="A119" s="13"/>
    </row>
    <row r="120" ht="15.75">
      <c r="A120" s="13"/>
    </row>
    <row r="121" ht="15.75">
      <c r="A121" s="13"/>
    </row>
    <row r="122" ht="15.75">
      <c r="A122" s="13"/>
    </row>
    <row r="123" ht="15.75">
      <c r="A123" s="13"/>
    </row>
    <row r="124" ht="15.75">
      <c r="A124" s="13"/>
    </row>
    <row r="125" ht="15.75">
      <c r="A125" s="13"/>
    </row>
    <row r="126" ht="15.75">
      <c r="A126" s="13"/>
    </row>
    <row r="127" ht="15.75">
      <c r="A127" s="13"/>
    </row>
    <row r="128" ht="15.75">
      <c r="A128" s="13"/>
    </row>
    <row r="129" ht="15.75">
      <c r="A129" s="13"/>
    </row>
    <row r="130" ht="15.75">
      <c r="A130" s="13"/>
    </row>
    <row r="131" ht="15.75">
      <c r="A131" s="13"/>
    </row>
    <row r="132" ht="15.75">
      <c r="A132" s="13"/>
    </row>
    <row r="133" ht="15.75">
      <c r="A133" s="13"/>
    </row>
    <row r="134" ht="15.75">
      <c r="A134" s="13"/>
    </row>
    <row r="135" ht="15.75">
      <c r="A135" s="13"/>
    </row>
    <row r="136" ht="15.75">
      <c r="A136" s="13"/>
    </row>
    <row r="137" ht="15.75">
      <c r="A137" s="13"/>
    </row>
    <row r="138" ht="15.75">
      <c r="A138" s="13"/>
    </row>
    <row r="139" ht="15.75">
      <c r="A139" s="13"/>
    </row>
    <row r="140" ht="15.75">
      <c r="A140" s="13"/>
    </row>
    <row r="141" ht="15.75">
      <c r="A141" s="13"/>
    </row>
    <row r="142" ht="15.75">
      <c r="A142" s="13"/>
    </row>
    <row r="143" ht="15.75">
      <c r="A143" s="13"/>
    </row>
    <row r="144" ht="15.75">
      <c r="A144" s="13"/>
    </row>
    <row r="145" ht="15.75">
      <c r="A145" s="13"/>
    </row>
    <row r="146" ht="15.75">
      <c r="A146" s="13"/>
    </row>
    <row r="147" ht="15.75">
      <c r="A147" s="13"/>
    </row>
    <row r="148" ht="15.75">
      <c r="A148" s="13"/>
    </row>
    <row r="149" ht="15.75">
      <c r="A149" s="13"/>
    </row>
    <row r="150" ht="15.75">
      <c r="A150" s="13"/>
    </row>
    <row r="151" ht="15.75">
      <c r="A151" s="13"/>
    </row>
    <row r="152" ht="15.75">
      <c r="A152" s="13"/>
    </row>
    <row r="153" ht="15.75">
      <c r="A153" s="13"/>
    </row>
    <row r="154" ht="15.75">
      <c r="A154" s="13"/>
    </row>
    <row r="155" ht="15.75">
      <c r="A155" s="13"/>
    </row>
    <row r="156" ht="15.75">
      <c r="A156" s="13"/>
    </row>
    <row r="157" ht="15.75">
      <c r="A157" s="13"/>
    </row>
    <row r="158" ht="15.75">
      <c r="A158" s="13"/>
    </row>
    <row r="159" ht="15.75">
      <c r="A159" s="13"/>
    </row>
    <row r="160" ht="15.75">
      <c r="A160" s="13"/>
    </row>
    <row r="161" ht="15.75">
      <c r="A161" s="13"/>
    </row>
    <row r="162" ht="15.75">
      <c r="A162" s="13"/>
    </row>
    <row r="163" ht="15.75">
      <c r="A163" s="13"/>
    </row>
    <row r="164" ht="15.75">
      <c r="A164" s="13"/>
    </row>
    <row r="165" ht="15.75">
      <c r="A165" s="13"/>
    </row>
    <row r="166" ht="15.75">
      <c r="A166" s="13"/>
    </row>
    <row r="167" ht="15.75">
      <c r="A167" s="13"/>
    </row>
    <row r="168" ht="15.75">
      <c r="A168" s="13"/>
    </row>
    <row r="169" ht="15.75">
      <c r="A169" s="13"/>
    </row>
    <row r="170" ht="15.75">
      <c r="A170" s="13"/>
    </row>
    <row r="171" ht="15.75">
      <c r="A171" s="13"/>
    </row>
    <row r="172" ht="15.75">
      <c r="A172" s="13"/>
    </row>
    <row r="173" ht="15.75">
      <c r="A173" s="13"/>
    </row>
    <row r="174" ht="15.75">
      <c r="A174" s="13"/>
    </row>
    <row r="175" ht="15.75">
      <c r="A175" s="13"/>
    </row>
    <row r="176" ht="15.75">
      <c r="A176" s="13"/>
    </row>
    <row r="177" ht="15.75">
      <c r="A177" s="13"/>
    </row>
    <row r="178" ht="15.75">
      <c r="A178" s="13"/>
    </row>
    <row r="179" ht="15.75">
      <c r="A179" s="13"/>
    </row>
    <row r="180" ht="15.75">
      <c r="A180" s="13"/>
    </row>
    <row r="181" ht="15.75">
      <c r="A181" s="13"/>
    </row>
    <row r="182" ht="15.75">
      <c r="A182" s="13"/>
    </row>
    <row r="183" ht="15.75">
      <c r="A183" s="13"/>
    </row>
    <row r="184" ht="15.75">
      <c r="A184" s="13"/>
    </row>
    <row r="185" ht="15.75">
      <c r="A185" s="13"/>
    </row>
    <row r="186" ht="15.75">
      <c r="A186" s="13"/>
    </row>
    <row r="187" ht="15.75">
      <c r="A187" s="13"/>
    </row>
    <row r="188" ht="15.75">
      <c r="A188" s="13"/>
    </row>
    <row r="189" ht="15.75">
      <c r="A189" s="13"/>
    </row>
    <row r="190" ht="15.75">
      <c r="A190" s="13"/>
    </row>
    <row r="191" ht="15.75">
      <c r="A191" s="13"/>
    </row>
    <row r="192" ht="15.75">
      <c r="A192" s="13"/>
    </row>
    <row r="193" ht="15.75">
      <c r="A193" s="13"/>
    </row>
  </sheetData>
  <mergeCells count="8">
    <mergeCell ref="A1:G1"/>
    <mergeCell ref="A2:G2"/>
    <mergeCell ref="A3:G3"/>
    <mergeCell ref="A4:A5"/>
    <mergeCell ref="B4:B5"/>
    <mergeCell ref="D4:E4"/>
    <mergeCell ref="F4:F5"/>
    <mergeCell ref="G4:G5"/>
  </mergeCells>
  <printOptions/>
  <pageMargins left="0.75" right="0.75" top="1" bottom="1" header="0.5" footer="0.5"/>
  <pageSetup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51"/>
  <sheetViews>
    <sheetView workbookViewId="0" topLeftCell="A1">
      <selection activeCell="A1" sqref="A1:F1"/>
    </sheetView>
  </sheetViews>
  <sheetFormatPr defaultColWidth="9.00390625" defaultRowHeight="16.5"/>
  <cols>
    <col min="1" max="1" width="29.375" style="1" customWidth="1"/>
    <col min="2" max="2" width="19.00390625" style="1" customWidth="1"/>
    <col min="3" max="3" width="17.25390625" style="1" customWidth="1"/>
    <col min="4" max="4" width="16.375" style="1" customWidth="1"/>
    <col min="5" max="5" width="17.125" style="1" customWidth="1"/>
    <col min="6" max="6" width="18.75390625" style="1" customWidth="1"/>
    <col min="7" max="16384" width="9.00390625" style="1" customWidth="1"/>
  </cols>
  <sheetData>
    <row r="1" spans="1:6" ht="25.5">
      <c r="A1" s="32" t="s">
        <v>72</v>
      </c>
      <c r="B1" s="33"/>
      <c r="C1" s="33"/>
      <c r="D1" s="33"/>
      <c r="E1" s="33"/>
      <c r="F1" s="33"/>
    </row>
    <row r="2" spans="1:10" ht="27.75">
      <c r="A2" s="34" t="s">
        <v>104</v>
      </c>
      <c r="B2" s="35"/>
      <c r="C2" s="35"/>
      <c r="D2" s="35"/>
      <c r="E2" s="35"/>
      <c r="F2" s="35"/>
      <c r="J2" s="14"/>
    </row>
    <row r="3" spans="1:6" ht="16.5">
      <c r="A3" s="36" t="s">
        <v>136</v>
      </c>
      <c r="B3" s="37"/>
      <c r="C3" s="37"/>
      <c r="D3" s="37"/>
      <c r="E3" s="37"/>
      <c r="F3" s="37"/>
    </row>
    <row r="4" spans="1:6" ht="16.5">
      <c r="A4" s="38" t="s">
        <v>74</v>
      </c>
      <c r="B4" s="38" t="s">
        <v>75</v>
      </c>
      <c r="C4" s="2" t="s">
        <v>76</v>
      </c>
      <c r="D4" s="40" t="s">
        <v>105</v>
      </c>
      <c r="E4" s="41"/>
      <c r="F4" s="42" t="s">
        <v>106</v>
      </c>
    </row>
    <row r="5" spans="1:6" ht="16.5">
      <c r="A5" s="39"/>
      <c r="B5" s="39"/>
      <c r="C5" s="3" t="s">
        <v>80</v>
      </c>
      <c r="D5" s="3" t="s">
        <v>81</v>
      </c>
      <c r="E5" s="4" t="s">
        <v>82</v>
      </c>
      <c r="F5" s="43"/>
    </row>
    <row r="6" spans="1:6" ht="24.75" customHeight="1">
      <c r="A6" s="5" t="s">
        <v>107</v>
      </c>
      <c r="B6" s="6">
        <f>SUM(B37)</f>
        <v>0</v>
      </c>
      <c r="C6" s="6">
        <f>SUM(C37)</f>
        <v>0</v>
      </c>
      <c r="D6" s="6">
        <f>SUM(D37)</f>
        <v>13547517</v>
      </c>
      <c r="E6" s="6">
        <f>SUM(E37)</f>
        <v>67423022</v>
      </c>
      <c r="F6" s="6">
        <f>SUM(C6-E6)</f>
        <v>-67423022</v>
      </c>
    </row>
    <row r="7" spans="1:6" ht="24.75" customHeight="1">
      <c r="A7" s="15" t="s">
        <v>108</v>
      </c>
      <c r="B7" s="6">
        <f>B8+B13</f>
        <v>0</v>
      </c>
      <c r="C7" s="6">
        <f>SUM(C8+C13)</f>
        <v>0</v>
      </c>
      <c r="D7" s="6">
        <f>SUM(D8+D13)</f>
        <v>12481494</v>
      </c>
      <c r="E7" s="6">
        <f>SUM(E8+E13)</f>
        <v>66206818</v>
      </c>
      <c r="F7" s="6">
        <f>SUM(C7-E7)</f>
        <v>-66206818</v>
      </c>
    </row>
    <row r="8" spans="1:6" ht="24.75" customHeight="1">
      <c r="A8" s="16" t="s">
        <v>109</v>
      </c>
      <c r="B8" s="6">
        <f>SUM(B9:B12)</f>
        <v>0</v>
      </c>
      <c r="C8" s="6">
        <f>SUM(C9:C12)</f>
        <v>0</v>
      </c>
      <c r="D8" s="6">
        <f>D9+D10</f>
        <v>12360407</v>
      </c>
      <c r="E8" s="6">
        <f>E9+E10+E12</f>
        <v>66047244</v>
      </c>
      <c r="F8" s="6">
        <f>SUM(C8-E8)</f>
        <v>-66047244</v>
      </c>
    </row>
    <row r="9" spans="1:6" ht="24.75" customHeight="1">
      <c r="A9" s="16" t="s">
        <v>110</v>
      </c>
      <c r="B9" s="6">
        <v>0</v>
      </c>
      <c r="C9" s="6">
        <f>B9</f>
        <v>0</v>
      </c>
      <c r="D9" s="6">
        <v>12242377</v>
      </c>
      <c r="E9" s="6">
        <v>65683694</v>
      </c>
      <c r="F9" s="6">
        <f>SUM(C9-E9)</f>
        <v>-65683694</v>
      </c>
    </row>
    <row r="10" spans="1:6" ht="24.75" customHeight="1">
      <c r="A10" s="7" t="s">
        <v>111</v>
      </c>
      <c r="B10" s="6">
        <v>0</v>
      </c>
      <c r="C10" s="6">
        <f>B10</f>
        <v>0</v>
      </c>
      <c r="D10" s="6">
        <v>118030</v>
      </c>
      <c r="E10" s="6">
        <v>159550</v>
      </c>
      <c r="F10" s="6">
        <f>SUM(C10-E10)</f>
        <v>-159550</v>
      </c>
    </row>
    <row r="11" spans="1:6" ht="24.75" customHeight="1">
      <c r="A11" s="16" t="s">
        <v>112</v>
      </c>
      <c r="B11" s="6">
        <v>0</v>
      </c>
      <c r="C11" s="6"/>
      <c r="D11" s="6"/>
      <c r="E11" s="6"/>
      <c r="F11" s="6"/>
    </row>
    <row r="12" spans="1:6" ht="24.75" customHeight="1">
      <c r="A12" s="17" t="s">
        <v>113</v>
      </c>
      <c r="B12" s="6">
        <v>0</v>
      </c>
      <c r="C12" s="6">
        <f>B12</f>
        <v>0</v>
      </c>
      <c r="D12" s="6">
        <v>0</v>
      </c>
      <c r="E12" s="6">
        <v>204000</v>
      </c>
      <c r="F12" s="6">
        <f aca="true" t="shared" si="0" ref="F12:F26">SUM(C12-E12)</f>
        <v>-204000</v>
      </c>
    </row>
    <row r="13" spans="1:6" ht="24.75" customHeight="1">
      <c r="A13" s="16" t="s">
        <v>114</v>
      </c>
      <c r="B13" s="6">
        <f>SUM(B14:B16)</f>
        <v>0</v>
      </c>
      <c r="C13" s="6">
        <f>SUM(C14:C16)</f>
        <v>0</v>
      </c>
      <c r="D13" s="6">
        <f>D14+D15+D16</f>
        <v>121087</v>
      </c>
      <c r="E13" s="6">
        <f>E15</f>
        <v>159574</v>
      </c>
      <c r="F13" s="6">
        <f t="shared" si="0"/>
        <v>-159574</v>
      </c>
    </row>
    <row r="14" spans="1:6" ht="24.75" customHeight="1">
      <c r="A14" s="16" t="s">
        <v>110</v>
      </c>
      <c r="B14" s="6">
        <v>0</v>
      </c>
      <c r="C14" s="6">
        <f>B14</f>
        <v>0</v>
      </c>
      <c r="D14" s="6">
        <v>0</v>
      </c>
      <c r="E14" s="6">
        <v>0</v>
      </c>
      <c r="F14" s="6">
        <f t="shared" si="0"/>
        <v>0</v>
      </c>
    </row>
    <row r="15" spans="1:6" ht="24.75" customHeight="1">
      <c r="A15" s="7" t="s">
        <v>111</v>
      </c>
      <c r="B15" s="6">
        <v>0</v>
      </c>
      <c r="C15" s="6">
        <f>B15</f>
        <v>0</v>
      </c>
      <c r="D15" s="6">
        <v>121087</v>
      </c>
      <c r="E15" s="6">
        <v>159574</v>
      </c>
      <c r="F15" s="6">
        <f t="shared" si="0"/>
        <v>-159574</v>
      </c>
    </row>
    <row r="16" spans="1:6" ht="24.75" customHeight="1">
      <c r="A16" s="16" t="s">
        <v>112</v>
      </c>
      <c r="B16" s="6">
        <v>0</v>
      </c>
      <c r="C16" s="6">
        <v>0</v>
      </c>
      <c r="D16" s="6">
        <v>0</v>
      </c>
      <c r="E16" s="6">
        <v>0</v>
      </c>
      <c r="F16" s="6">
        <f t="shared" si="0"/>
        <v>0</v>
      </c>
    </row>
    <row r="17" spans="1:6" ht="24.75" customHeight="1">
      <c r="A17" s="18" t="s">
        <v>115</v>
      </c>
      <c r="B17" s="6">
        <f>SUM(B18)</f>
        <v>0</v>
      </c>
      <c r="C17" s="6">
        <f>SUM(C18)</f>
        <v>0</v>
      </c>
      <c r="D17" s="6">
        <f>SUM(D18)</f>
        <v>752727</v>
      </c>
      <c r="E17" s="6">
        <f>SUM(E18)</f>
        <v>878908</v>
      </c>
      <c r="F17" s="6">
        <f t="shared" si="0"/>
        <v>-878908</v>
      </c>
    </row>
    <row r="18" spans="1:6" ht="24.75" customHeight="1">
      <c r="A18" s="19" t="s">
        <v>116</v>
      </c>
      <c r="B18" s="6">
        <f>SUM(B19:B23)</f>
        <v>0</v>
      </c>
      <c r="C18" s="6">
        <f>SUM(C19:C23)</f>
        <v>0</v>
      </c>
      <c r="D18" s="6">
        <f>SUM(D19:D23)</f>
        <v>752727</v>
      </c>
      <c r="E18" s="6">
        <f>SUM(E19:E23)</f>
        <v>878908</v>
      </c>
      <c r="F18" s="6">
        <f t="shared" si="0"/>
        <v>-878908</v>
      </c>
    </row>
    <row r="19" spans="1:6" ht="24.75" customHeight="1">
      <c r="A19" s="16" t="s">
        <v>110</v>
      </c>
      <c r="B19" s="6">
        <v>0</v>
      </c>
      <c r="C19" s="6">
        <f>B19</f>
        <v>0</v>
      </c>
      <c r="D19" s="6">
        <v>460064</v>
      </c>
      <c r="E19" s="6">
        <f>D19</f>
        <v>460064</v>
      </c>
      <c r="F19" s="6">
        <f t="shared" si="0"/>
        <v>-460064</v>
      </c>
    </row>
    <row r="20" spans="1:6" ht="24.75" customHeight="1">
      <c r="A20" s="7" t="s">
        <v>111</v>
      </c>
      <c r="B20" s="6">
        <v>0</v>
      </c>
      <c r="C20" s="6">
        <v>0</v>
      </c>
      <c r="D20" s="6">
        <v>292663</v>
      </c>
      <c r="E20" s="6">
        <v>418844</v>
      </c>
      <c r="F20" s="6">
        <f t="shared" si="0"/>
        <v>-418844</v>
      </c>
    </row>
    <row r="21" spans="1:6" ht="24.75" customHeight="1">
      <c r="A21" s="16" t="s">
        <v>112</v>
      </c>
      <c r="B21" s="6">
        <v>0</v>
      </c>
      <c r="C21" s="6">
        <v>0</v>
      </c>
      <c r="D21" s="6">
        <v>0</v>
      </c>
      <c r="E21" s="6">
        <v>0</v>
      </c>
      <c r="F21" s="6">
        <f t="shared" si="0"/>
        <v>0</v>
      </c>
    </row>
    <row r="22" spans="1:6" ht="24.75" customHeight="1">
      <c r="A22" s="17" t="s">
        <v>113</v>
      </c>
      <c r="B22" s="6">
        <v>0</v>
      </c>
      <c r="C22" s="6">
        <v>0</v>
      </c>
      <c r="D22" s="6">
        <v>0</v>
      </c>
      <c r="E22" s="6">
        <v>0</v>
      </c>
      <c r="F22" s="6">
        <f t="shared" si="0"/>
        <v>0</v>
      </c>
    </row>
    <row r="23" spans="1:6" ht="24.75" customHeight="1">
      <c r="A23" s="7" t="s">
        <v>117</v>
      </c>
      <c r="B23" s="6">
        <v>0</v>
      </c>
      <c r="C23" s="6">
        <v>0</v>
      </c>
      <c r="D23" s="6">
        <v>0</v>
      </c>
      <c r="E23" s="6">
        <v>0</v>
      </c>
      <c r="F23" s="6">
        <f t="shared" si="0"/>
        <v>0</v>
      </c>
    </row>
    <row r="24" spans="1:6" ht="24.75" customHeight="1">
      <c r="A24" s="18" t="s">
        <v>118</v>
      </c>
      <c r="B24" s="6">
        <f>SUM(B25)</f>
        <v>0</v>
      </c>
      <c r="C24" s="6">
        <f>SUM(C25)</f>
        <v>0</v>
      </c>
      <c r="D24" s="6">
        <f>D25</f>
        <v>31916</v>
      </c>
      <c r="E24" s="6">
        <f>SUM(E25)</f>
        <v>31916</v>
      </c>
      <c r="F24" s="6">
        <f t="shared" si="0"/>
        <v>-31916</v>
      </c>
    </row>
    <row r="25" spans="1:6" ht="24.75" customHeight="1">
      <c r="A25" s="16" t="s">
        <v>119</v>
      </c>
      <c r="B25" s="6">
        <f>B26+B27</f>
        <v>0</v>
      </c>
      <c r="C25" s="6">
        <f>SUM(C26)</f>
        <v>0</v>
      </c>
      <c r="D25" s="6">
        <f>D26</f>
        <v>31916</v>
      </c>
      <c r="E25" s="6">
        <f>E26</f>
        <v>31916</v>
      </c>
      <c r="F25" s="6">
        <f t="shared" si="0"/>
        <v>-31916</v>
      </c>
    </row>
    <row r="26" spans="1:6" ht="24.75" customHeight="1">
      <c r="A26" s="7" t="s">
        <v>111</v>
      </c>
      <c r="B26" s="6">
        <v>0</v>
      </c>
      <c r="C26" s="6">
        <v>0</v>
      </c>
      <c r="D26" s="6">
        <v>31916</v>
      </c>
      <c r="E26" s="6">
        <f>D26</f>
        <v>31916</v>
      </c>
      <c r="F26" s="6">
        <f t="shared" si="0"/>
        <v>-31916</v>
      </c>
    </row>
    <row r="27" spans="1:6" ht="24.75" customHeight="1">
      <c r="A27" s="16" t="s">
        <v>112</v>
      </c>
      <c r="B27" s="6">
        <v>0</v>
      </c>
      <c r="C27" s="6"/>
      <c r="D27" s="6"/>
      <c r="E27" s="6"/>
      <c r="F27" s="6"/>
    </row>
    <row r="28" spans="1:6" ht="24.75" customHeight="1">
      <c r="A28" s="18" t="s">
        <v>120</v>
      </c>
      <c r="B28" s="6">
        <f>B29</f>
        <v>0</v>
      </c>
      <c r="C28" s="6"/>
      <c r="D28" s="6">
        <v>0</v>
      </c>
      <c r="E28" s="6">
        <v>0</v>
      </c>
      <c r="F28" s="6">
        <f aca="true" t="shared" si="1" ref="F28:F35">SUM(C28-E28)</f>
        <v>0</v>
      </c>
    </row>
    <row r="29" spans="1:6" ht="24.75" customHeight="1">
      <c r="A29" s="7" t="s">
        <v>121</v>
      </c>
      <c r="B29" s="6">
        <f>B30</f>
        <v>0</v>
      </c>
      <c r="C29" s="6">
        <v>0</v>
      </c>
      <c r="D29" s="6">
        <v>0</v>
      </c>
      <c r="E29" s="6">
        <v>0</v>
      </c>
      <c r="F29" s="6">
        <f t="shared" si="1"/>
        <v>0</v>
      </c>
    </row>
    <row r="30" spans="1:6" ht="24.75" customHeight="1">
      <c r="A30" s="7" t="s">
        <v>117</v>
      </c>
      <c r="B30" s="6">
        <v>0</v>
      </c>
      <c r="C30" s="6">
        <v>0</v>
      </c>
      <c r="D30" s="6">
        <v>0</v>
      </c>
      <c r="E30" s="6">
        <v>0</v>
      </c>
      <c r="F30" s="6">
        <f t="shared" si="1"/>
        <v>0</v>
      </c>
    </row>
    <row r="31" spans="1:6" ht="24.75" customHeight="1">
      <c r="A31" s="18" t="s">
        <v>122</v>
      </c>
      <c r="B31" s="6">
        <f>SUM(B32)</f>
        <v>0</v>
      </c>
      <c r="C31" s="6">
        <f>SUM(C32)</f>
        <v>0</v>
      </c>
      <c r="D31" s="6">
        <f>SUM(D32)</f>
        <v>281380</v>
      </c>
      <c r="E31" s="6">
        <f>SUM(E32)</f>
        <v>305380</v>
      </c>
      <c r="F31" s="6">
        <f t="shared" si="1"/>
        <v>-305380</v>
      </c>
    </row>
    <row r="32" spans="1:6" ht="24.75" customHeight="1">
      <c r="A32" s="20" t="s">
        <v>123</v>
      </c>
      <c r="B32" s="6">
        <f>SUM(B33:B36)</f>
        <v>0</v>
      </c>
      <c r="C32" s="6">
        <f>SUM(C33:C35)</f>
        <v>0</v>
      </c>
      <c r="D32" s="6">
        <f>SUM(D33:D35)</f>
        <v>281380</v>
      </c>
      <c r="E32" s="6">
        <f>SUM(E33:E35)</f>
        <v>305380</v>
      </c>
      <c r="F32" s="6">
        <f t="shared" si="1"/>
        <v>-305380</v>
      </c>
    </row>
    <row r="33" spans="1:6" ht="24.75" customHeight="1">
      <c r="A33" s="16" t="s">
        <v>110</v>
      </c>
      <c r="B33" s="6">
        <v>0</v>
      </c>
      <c r="C33" s="6">
        <v>0</v>
      </c>
      <c r="D33" s="6">
        <v>133096</v>
      </c>
      <c r="E33" s="6">
        <f>D33</f>
        <v>133096</v>
      </c>
      <c r="F33" s="6">
        <f t="shared" si="1"/>
        <v>-133096</v>
      </c>
    </row>
    <row r="34" spans="1:6" ht="24.75" customHeight="1">
      <c r="A34" s="7" t="s">
        <v>111</v>
      </c>
      <c r="B34" s="6">
        <v>0</v>
      </c>
      <c r="C34" s="6">
        <v>0</v>
      </c>
      <c r="D34" s="6">
        <v>148284</v>
      </c>
      <c r="E34" s="6">
        <v>172284</v>
      </c>
      <c r="F34" s="6">
        <f t="shared" si="1"/>
        <v>-172284</v>
      </c>
    </row>
    <row r="35" spans="1:6" ht="24.75" customHeight="1">
      <c r="A35" s="16" t="s">
        <v>112</v>
      </c>
      <c r="B35" s="6">
        <v>0</v>
      </c>
      <c r="C35" s="6">
        <v>0</v>
      </c>
      <c r="D35" s="6">
        <v>0</v>
      </c>
      <c r="E35" s="6">
        <v>0</v>
      </c>
      <c r="F35" s="6">
        <f t="shared" si="1"/>
        <v>0</v>
      </c>
    </row>
    <row r="36" spans="1:6" ht="24.75" customHeight="1">
      <c r="A36" s="30" t="s">
        <v>113</v>
      </c>
      <c r="B36" s="11">
        <v>0</v>
      </c>
      <c r="C36" s="11"/>
      <c r="D36" s="11"/>
      <c r="E36" s="11"/>
      <c r="F36" s="6"/>
    </row>
    <row r="37" spans="1:6" ht="24.75" customHeight="1">
      <c r="A37" s="21" t="s">
        <v>124</v>
      </c>
      <c r="B37" s="11">
        <f>B7+B17+B24+B28+B31</f>
        <v>0</v>
      </c>
      <c r="C37" s="11">
        <f>SUM(C7+C17+C24+C31)</f>
        <v>0</v>
      </c>
      <c r="D37" s="11">
        <f>SUM(D7+D17+D24+D31)</f>
        <v>13547517</v>
      </c>
      <c r="E37" s="11">
        <f>SUM(E7+E17+E24+E31)</f>
        <v>67423022</v>
      </c>
      <c r="F37" s="22">
        <f>SUM(C37-E37)</f>
        <v>-67423022</v>
      </c>
    </row>
    <row r="38" spans="1:6" ht="24.75" customHeight="1">
      <c r="A38" s="23" t="s">
        <v>125</v>
      </c>
      <c r="B38" s="6">
        <f aca="true" t="shared" si="2" ref="B38:E39">SUM(B39)</f>
        <v>0</v>
      </c>
      <c r="C38" s="6">
        <f t="shared" si="2"/>
        <v>0</v>
      </c>
      <c r="D38" s="6">
        <f t="shared" si="2"/>
        <v>706009</v>
      </c>
      <c r="E38" s="6">
        <f t="shared" si="2"/>
        <v>5887778</v>
      </c>
      <c r="F38" s="6">
        <f>SUM(C38-E38)</f>
        <v>-5887778</v>
      </c>
    </row>
    <row r="39" spans="1:6" ht="24.75" customHeight="1">
      <c r="A39" s="24" t="s">
        <v>126</v>
      </c>
      <c r="B39" s="6">
        <f t="shared" si="2"/>
        <v>0</v>
      </c>
      <c r="C39" s="6">
        <f t="shared" si="2"/>
        <v>0</v>
      </c>
      <c r="D39" s="6">
        <f t="shared" si="2"/>
        <v>706009</v>
      </c>
      <c r="E39" s="6">
        <f t="shared" si="2"/>
        <v>5887778</v>
      </c>
      <c r="F39" s="6">
        <f>SUM(C39-E39)</f>
        <v>-5887778</v>
      </c>
    </row>
    <row r="40" spans="1:6" ht="24.75" customHeight="1">
      <c r="A40" s="25" t="s">
        <v>127</v>
      </c>
      <c r="B40" s="6">
        <f>B41</f>
        <v>0</v>
      </c>
      <c r="C40" s="6">
        <f>SUM(C41)</f>
        <v>0</v>
      </c>
      <c r="D40" s="6">
        <f>SUM(D41)</f>
        <v>706009</v>
      </c>
      <c r="E40" s="6">
        <f>SUM(E41)</f>
        <v>5887778</v>
      </c>
      <c r="F40" s="6">
        <f>SUM(C40-E40)</f>
        <v>-5887778</v>
      </c>
    </row>
    <row r="41" spans="1:6" ht="24.75" customHeight="1">
      <c r="A41" s="16" t="s">
        <v>110</v>
      </c>
      <c r="B41" s="6">
        <v>0</v>
      </c>
      <c r="C41" s="6">
        <f>B41</f>
        <v>0</v>
      </c>
      <c r="D41" s="6">
        <v>706009</v>
      </c>
      <c r="E41" s="6">
        <v>5887778</v>
      </c>
      <c r="F41" s="6">
        <f>SUM(C41-E41)</f>
        <v>-5887778</v>
      </c>
    </row>
    <row r="42" spans="1:6" ht="24.75" customHeight="1">
      <c r="A42" s="23" t="s">
        <v>128</v>
      </c>
      <c r="B42" s="6">
        <f>B43+B47</f>
        <v>0</v>
      </c>
      <c r="C42" s="6">
        <f>C43+C47</f>
        <v>0</v>
      </c>
      <c r="D42" s="6">
        <f>D43+D47</f>
        <v>60970</v>
      </c>
      <c r="E42" s="6">
        <f>E43+E47</f>
        <v>109970</v>
      </c>
      <c r="F42" s="6">
        <f>F43+F47</f>
        <v>-109970</v>
      </c>
    </row>
    <row r="43" spans="1:6" ht="24.75" customHeight="1">
      <c r="A43" s="31" t="s">
        <v>129</v>
      </c>
      <c r="B43" s="6">
        <f>B44</f>
        <v>0</v>
      </c>
      <c r="C43" s="6">
        <f>SUM(C44)</f>
        <v>0</v>
      </c>
      <c r="D43" s="6">
        <f>SUM(D44)</f>
        <v>60970</v>
      </c>
      <c r="E43" s="6">
        <f>SUM(E44)</f>
        <v>109970</v>
      </c>
      <c r="F43" s="6">
        <f>SUM(F44)</f>
        <v>-109970</v>
      </c>
    </row>
    <row r="44" spans="1:6" ht="24.75" customHeight="1">
      <c r="A44" s="16" t="s">
        <v>130</v>
      </c>
      <c r="B44" s="6">
        <f>B45+B46</f>
        <v>0</v>
      </c>
      <c r="C44" s="6">
        <f>C45+C46</f>
        <v>0</v>
      </c>
      <c r="D44" s="6">
        <f>D45+D46</f>
        <v>60970</v>
      </c>
      <c r="E44" s="6">
        <f>E45+E46</f>
        <v>109970</v>
      </c>
      <c r="F44" s="6">
        <f>F45+F46</f>
        <v>-109970</v>
      </c>
    </row>
    <row r="45" spans="1:6" ht="24.75" customHeight="1">
      <c r="A45" s="16" t="s">
        <v>110</v>
      </c>
      <c r="B45" s="6">
        <v>0</v>
      </c>
      <c r="C45" s="6">
        <v>0</v>
      </c>
      <c r="D45" s="6">
        <v>60970</v>
      </c>
      <c r="E45" s="6">
        <f>D45</f>
        <v>60970</v>
      </c>
      <c r="F45" s="6">
        <f>SUM(C45-E45)</f>
        <v>-60970</v>
      </c>
    </row>
    <row r="46" spans="1:6" ht="24.75" customHeight="1">
      <c r="A46" s="17" t="s">
        <v>113</v>
      </c>
      <c r="B46" s="6">
        <v>0</v>
      </c>
      <c r="C46" s="6">
        <f>B46</f>
        <v>0</v>
      </c>
      <c r="D46" s="6"/>
      <c r="E46" s="6">
        <v>49000</v>
      </c>
      <c r="F46" s="6">
        <f>SUM(C46-E46)</f>
        <v>-49000</v>
      </c>
    </row>
    <row r="47" spans="1:6" ht="24.75" customHeight="1">
      <c r="A47" s="18" t="s">
        <v>131</v>
      </c>
      <c r="B47" s="6">
        <f aca="true" t="shared" si="3" ref="B47:E48">B48</f>
        <v>0</v>
      </c>
      <c r="C47" s="6">
        <f t="shared" si="3"/>
        <v>0</v>
      </c>
      <c r="D47" s="6">
        <f t="shared" si="3"/>
        <v>0</v>
      </c>
      <c r="E47" s="6">
        <f t="shared" si="3"/>
        <v>0</v>
      </c>
      <c r="F47" s="6">
        <f>SUM(F48)</f>
        <v>0</v>
      </c>
    </row>
    <row r="48" spans="1:6" ht="24.75" customHeight="1">
      <c r="A48" s="26" t="s">
        <v>131</v>
      </c>
      <c r="B48" s="6">
        <f t="shared" si="3"/>
        <v>0</v>
      </c>
      <c r="C48" s="6">
        <f t="shared" si="3"/>
        <v>0</v>
      </c>
      <c r="D48" s="6">
        <f t="shared" si="3"/>
        <v>0</v>
      </c>
      <c r="E48" s="6">
        <f t="shared" si="3"/>
        <v>0</v>
      </c>
      <c r="F48" s="6">
        <f>SUM(F49)</f>
        <v>0</v>
      </c>
    </row>
    <row r="49" spans="1:6" ht="24.75" customHeight="1">
      <c r="A49" s="27" t="s">
        <v>132</v>
      </c>
      <c r="B49" s="6">
        <v>0</v>
      </c>
      <c r="C49" s="6">
        <f>B49</f>
        <v>0</v>
      </c>
      <c r="D49" s="6">
        <v>0</v>
      </c>
      <c r="E49" s="6">
        <v>0</v>
      </c>
      <c r="F49" s="6">
        <f>C49-E49</f>
        <v>0</v>
      </c>
    </row>
    <row r="50" spans="1:6" ht="16.5">
      <c r="A50" s="28" t="s">
        <v>133</v>
      </c>
      <c r="B50" s="22">
        <f>SUM(B38+B42)</f>
        <v>0</v>
      </c>
      <c r="C50" s="22">
        <f>SUM(C38+C42)</f>
        <v>0</v>
      </c>
      <c r="D50" s="22">
        <f>SUM(D38+D42)</f>
        <v>766979</v>
      </c>
      <c r="E50" s="22">
        <f>SUM(E38+E42)</f>
        <v>5997748</v>
      </c>
      <c r="F50" s="22">
        <f>SUM(F38+F42)</f>
        <v>-5997748</v>
      </c>
    </row>
    <row r="51" spans="1:6" ht="16.5">
      <c r="A51" s="29" t="s">
        <v>134</v>
      </c>
      <c r="B51" s="11">
        <f>SUM(B37+B50)</f>
        <v>0</v>
      </c>
      <c r="C51" s="11">
        <f>SUM(C37+C50)</f>
        <v>0</v>
      </c>
      <c r="D51" s="11">
        <f>SUM(D37+D50)</f>
        <v>14314496</v>
      </c>
      <c r="E51" s="11">
        <f>SUM(E37+E50)</f>
        <v>73420770</v>
      </c>
      <c r="F51" s="11">
        <f>SUM(F37+F50)</f>
        <v>-73420770</v>
      </c>
    </row>
  </sheetData>
  <mergeCells count="7">
    <mergeCell ref="A1:F1"/>
    <mergeCell ref="A2:F2"/>
    <mergeCell ref="A3:F3"/>
    <mergeCell ref="A4:A5"/>
    <mergeCell ref="B4:B5"/>
    <mergeCell ref="D4:E4"/>
    <mergeCell ref="F4:F5"/>
  </mergeCells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94"/>
  <sheetViews>
    <sheetView workbookViewId="0" topLeftCell="A1">
      <selection activeCell="A1" sqref="A1:G1"/>
    </sheetView>
  </sheetViews>
  <sheetFormatPr defaultColWidth="9.00390625" defaultRowHeight="16.5"/>
  <cols>
    <col min="1" max="1" width="27.375" style="1" customWidth="1"/>
    <col min="2" max="2" width="17.50390625" style="1" customWidth="1"/>
    <col min="3" max="3" width="16.25390625" style="1" customWidth="1"/>
    <col min="4" max="4" width="15.25390625" style="1" customWidth="1"/>
    <col min="5" max="5" width="16.125" style="1" customWidth="1"/>
    <col min="6" max="6" width="18.75390625" style="1" customWidth="1"/>
    <col min="7" max="7" width="17.875" style="1" customWidth="1"/>
    <col min="8" max="16384" width="9.00390625" style="1" customWidth="1"/>
  </cols>
  <sheetData>
    <row r="1" spans="1:7" ht="25.5">
      <c r="A1" s="32" t="s">
        <v>138</v>
      </c>
      <c r="B1" s="33"/>
      <c r="C1" s="33"/>
      <c r="D1" s="33"/>
      <c r="E1" s="33"/>
      <c r="F1" s="33"/>
      <c r="G1" s="33"/>
    </row>
    <row r="2" spans="1:7" ht="27.75">
      <c r="A2" s="34" t="s">
        <v>1</v>
      </c>
      <c r="B2" s="35"/>
      <c r="C2" s="35"/>
      <c r="D2" s="35"/>
      <c r="E2" s="35"/>
      <c r="F2" s="35"/>
      <c r="G2" s="35"/>
    </row>
    <row r="3" spans="1:7" ht="16.5">
      <c r="A3" s="36" t="s">
        <v>174</v>
      </c>
      <c r="B3" s="37"/>
      <c r="C3" s="37"/>
      <c r="D3" s="37"/>
      <c r="E3" s="37"/>
      <c r="F3" s="37"/>
      <c r="G3" s="37"/>
    </row>
    <row r="4" spans="1:7" ht="18.75" customHeight="1">
      <c r="A4" s="38" t="s">
        <v>2</v>
      </c>
      <c r="B4" s="38" t="s">
        <v>3</v>
      </c>
      <c r="C4" s="2" t="s">
        <v>4</v>
      </c>
      <c r="D4" s="40" t="s">
        <v>5</v>
      </c>
      <c r="E4" s="41"/>
      <c r="F4" s="38" t="s">
        <v>6</v>
      </c>
      <c r="G4" s="38" t="s">
        <v>7</v>
      </c>
    </row>
    <row r="5" spans="1:7" ht="16.5">
      <c r="A5" s="39"/>
      <c r="B5" s="39"/>
      <c r="C5" s="3" t="s">
        <v>139</v>
      </c>
      <c r="D5" s="3" t="s">
        <v>140</v>
      </c>
      <c r="E5" s="4" t="s">
        <v>141</v>
      </c>
      <c r="F5" s="39"/>
      <c r="G5" s="39"/>
    </row>
    <row r="6" spans="1:7" ht="24.75" customHeight="1">
      <c r="A6" s="5" t="s">
        <v>142</v>
      </c>
      <c r="B6" s="6">
        <f aca="true" t="shared" si="0" ref="B6:G6">SUM(B7)</f>
        <v>9500000</v>
      </c>
      <c r="C6" s="6">
        <f t="shared" si="0"/>
        <v>0</v>
      </c>
      <c r="D6" s="6">
        <f t="shared" si="0"/>
        <v>844453</v>
      </c>
      <c r="E6" s="6">
        <f t="shared" si="0"/>
        <v>2059071</v>
      </c>
      <c r="F6" s="6">
        <f t="shared" si="0"/>
        <v>-2059071</v>
      </c>
      <c r="G6" s="6">
        <f t="shared" si="0"/>
        <v>2059071</v>
      </c>
    </row>
    <row r="7" spans="1:7" ht="24.75" customHeight="1">
      <c r="A7" s="7" t="s">
        <v>12</v>
      </c>
      <c r="B7" s="6">
        <f>SUM(B8:B10)</f>
        <v>9500000</v>
      </c>
      <c r="C7" s="6">
        <f>SUM(C8:C9)</f>
        <v>0</v>
      </c>
      <c r="D7" s="6">
        <f>D8+D9+D10</f>
        <v>844453</v>
      </c>
      <c r="E7" s="6">
        <f>E8+E9+E10</f>
        <v>2059071</v>
      </c>
      <c r="F7" s="6">
        <f>C7-E7</f>
        <v>-2059071</v>
      </c>
      <c r="G7" s="6">
        <f>SUM(G8:G10)</f>
        <v>2059071</v>
      </c>
    </row>
    <row r="8" spans="1:7" ht="24.75" customHeight="1">
      <c r="A8" s="7" t="s">
        <v>13</v>
      </c>
      <c r="B8" s="6">
        <v>7000000</v>
      </c>
      <c r="C8" s="6">
        <v>0</v>
      </c>
      <c r="D8" s="6">
        <v>763657</v>
      </c>
      <c r="E8" s="6">
        <v>1937157</v>
      </c>
      <c r="F8" s="6">
        <f>C8-E8</f>
        <v>-1937157</v>
      </c>
      <c r="G8" s="6">
        <f>E8</f>
        <v>1937157</v>
      </c>
    </row>
    <row r="9" spans="1:7" ht="24.75" customHeight="1">
      <c r="A9" s="8" t="s">
        <v>14</v>
      </c>
      <c r="B9" s="6">
        <v>2500000</v>
      </c>
      <c r="C9" s="6">
        <v>0</v>
      </c>
      <c r="D9" s="6">
        <v>80000</v>
      </c>
      <c r="E9" s="6">
        <v>120000</v>
      </c>
      <c r="F9" s="6">
        <f>C9-E9</f>
        <v>-120000</v>
      </c>
      <c r="G9" s="6">
        <f>E9</f>
        <v>120000</v>
      </c>
    </row>
    <row r="10" spans="1:7" ht="24.75" customHeight="1">
      <c r="A10" s="7" t="s">
        <v>137</v>
      </c>
      <c r="B10" s="6">
        <v>0</v>
      </c>
      <c r="C10" s="6">
        <v>0</v>
      </c>
      <c r="D10" s="6">
        <v>796</v>
      </c>
      <c r="E10" s="6">
        <v>1914</v>
      </c>
      <c r="F10" s="6">
        <f>C10-E10</f>
        <v>-1914</v>
      </c>
      <c r="G10" s="6">
        <f>E10</f>
        <v>1914</v>
      </c>
    </row>
    <row r="11" spans="1:7" ht="24.75" customHeight="1">
      <c r="A11" s="9" t="s">
        <v>16</v>
      </c>
      <c r="B11" s="6">
        <f aca="true" t="shared" si="1" ref="B11:G11">SUM(B12+B16)</f>
        <v>282563000</v>
      </c>
      <c r="C11" s="6">
        <f t="shared" si="1"/>
        <v>0</v>
      </c>
      <c r="D11" s="6">
        <f t="shared" si="1"/>
        <v>20252409</v>
      </c>
      <c r="E11" s="6">
        <f t="shared" si="1"/>
        <v>44461120</v>
      </c>
      <c r="F11" s="6">
        <f t="shared" si="1"/>
        <v>-44461120</v>
      </c>
      <c r="G11" s="6">
        <f t="shared" si="1"/>
        <v>44461120</v>
      </c>
    </row>
    <row r="12" spans="1:7" ht="24.75" customHeight="1">
      <c r="A12" s="7" t="s">
        <v>17</v>
      </c>
      <c r="B12" s="6">
        <f>SUM(B13:B15)</f>
        <v>167013000</v>
      </c>
      <c r="C12" s="6">
        <f>SUM(C13:C14)</f>
        <v>0</v>
      </c>
      <c r="D12" s="6">
        <f>SUM(D13:D15)</f>
        <v>14124525</v>
      </c>
      <c r="E12" s="6">
        <f>SUM(E13:E15)</f>
        <v>35724095</v>
      </c>
      <c r="F12" s="6">
        <f>SUM(C12-E12)</f>
        <v>-35724095</v>
      </c>
      <c r="G12" s="6">
        <f>E12</f>
        <v>35724095</v>
      </c>
    </row>
    <row r="13" spans="1:7" ht="24.75" customHeight="1">
      <c r="A13" s="8" t="s">
        <v>18</v>
      </c>
      <c r="B13" s="6">
        <v>27000000</v>
      </c>
      <c r="C13" s="6">
        <v>0</v>
      </c>
      <c r="D13" s="6">
        <v>2101444</v>
      </c>
      <c r="E13" s="6">
        <v>8072240</v>
      </c>
      <c r="F13" s="6">
        <f>SUM(C13-E13)</f>
        <v>-8072240</v>
      </c>
      <c r="G13" s="6">
        <f>E13</f>
        <v>8072240</v>
      </c>
    </row>
    <row r="14" spans="1:7" ht="24.75" customHeight="1">
      <c r="A14" s="8" t="s">
        <v>19</v>
      </c>
      <c r="B14" s="6">
        <v>50607000</v>
      </c>
      <c r="C14" s="6">
        <v>0</v>
      </c>
      <c r="D14" s="6">
        <v>560380</v>
      </c>
      <c r="E14" s="6">
        <v>16189154</v>
      </c>
      <c r="F14" s="6">
        <f>SUM(C14-E14)</f>
        <v>-16189154</v>
      </c>
      <c r="G14" s="6">
        <f>E14</f>
        <v>16189154</v>
      </c>
    </row>
    <row r="15" spans="1:7" ht="24.75" customHeight="1">
      <c r="A15" s="8" t="s">
        <v>175</v>
      </c>
      <c r="B15" s="6">
        <v>89406000</v>
      </c>
      <c r="C15" s="6"/>
      <c r="D15" s="6">
        <v>11462701</v>
      </c>
      <c r="E15" s="6">
        <f>D15</f>
        <v>11462701</v>
      </c>
      <c r="F15" s="6"/>
      <c r="G15" s="6"/>
    </row>
    <row r="16" spans="1:7" ht="24.75" customHeight="1">
      <c r="A16" s="8" t="s">
        <v>20</v>
      </c>
      <c r="B16" s="6">
        <f>B17+B18</f>
        <v>115550000</v>
      </c>
      <c r="C16" s="6">
        <f>C17</f>
        <v>0</v>
      </c>
      <c r="D16" s="6">
        <f>D17</f>
        <v>6127884</v>
      </c>
      <c r="E16" s="6">
        <f>E17</f>
        <v>8737025</v>
      </c>
      <c r="F16" s="6">
        <f>SUM(C16-E16)</f>
        <v>-8737025</v>
      </c>
      <c r="G16" s="6">
        <f>E16</f>
        <v>8737025</v>
      </c>
    </row>
    <row r="17" spans="1:7" ht="24.75" customHeight="1">
      <c r="A17" s="8" t="s">
        <v>21</v>
      </c>
      <c r="B17" s="6">
        <v>18500000</v>
      </c>
      <c r="C17" s="6">
        <v>0</v>
      </c>
      <c r="D17" s="6">
        <v>6127884</v>
      </c>
      <c r="E17" s="6">
        <v>8737025</v>
      </c>
      <c r="F17" s="6">
        <f>SUM(C17-E17)</f>
        <v>-8737025</v>
      </c>
      <c r="G17" s="6">
        <f>E17</f>
        <v>8737025</v>
      </c>
    </row>
    <row r="18" spans="1:7" ht="24.75" customHeight="1">
      <c r="A18" s="8" t="s">
        <v>67</v>
      </c>
      <c r="B18" s="6">
        <v>97050000</v>
      </c>
      <c r="C18" s="6"/>
      <c r="D18" s="6"/>
      <c r="E18" s="6"/>
      <c r="F18" s="6"/>
      <c r="G18" s="6"/>
    </row>
    <row r="19" spans="1:7" ht="24.75" customHeight="1">
      <c r="A19" s="9" t="s">
        <v>22</v>
      </c>
      <c r="B19" s="6">
        <f>SUM(B20)</f>
        <v>0</v>
      </c>
      <c r="C19" s="6">
        <f aca="true" t="shared" si="2" ref="C19:E20">C20</f>
        <v>0</v>
      </c>
      <c r="D19" s="6">
        <f t="shared" si="2"/>
        <v>0</v>
      </c>
      <c r="E19" s="6">
        <f t="shared" si="2"/>
        <v>0</v>
      </c>
      <c r="F19" s="6">
        <f aca="true" t="shared" si="3" ref="F19:F27">SUM(C19-E19)</f>
        <v>0</v>
      </c>
      <c r="G19" s="6">
        <f>G20</f>
        <v>0</v>
      </c>
    </row>
    <row r="20" spans="1:7" ht="24.75" customHeight="1">
      <c r="A20" s="7" t="s">
        <v>23</v>
      </c>
      <c r="B20" s="6">
        <f>B21</f>
        <v>0</v>
      </c>
      <c r="C20" s="6">
        <f t="shared" si="2"/>
        <v>0</v>
      </c>
      <c r="D20" s="6">
        <f t="shared" si="2"/>
        <v>0</v>
      </c>
      <c r="E20" s="6">
        <f t="shared" si="2"/>
        <v>0</v>
      </c>
      <c r="F20" s="6">
        <f t="shared" si="3"/>
        <v>0</v>
      </c>
      <c r="G20" s="6">
        <f>G21</f>
        <v>0</v>
      </c>
    </row>
    <row r="21" spans="1:7" ht="24.75" customHeight="1">
      <c r="A21" s="7" t="s">
        <v>24</v>
      </c>
      <c r="B21" s="6">
        <v>0</v>
      </c>
      <c r="C21" s="6">
        <v>0</v>
      </c>
      <c r="D21" s="6">
        <v>0</v>
      </c>
      <c r="E21" s="6">
        <v>0</v>
      </c>
      <c r="F21" s="6">
        <f t="shared" si="3"/>
        <v>0</v>
      </c>
      <c r="G21" s="6">
        <f>E21</f>
        <v>0</v>
      </c>
    </row>
    <row r="22" spans="1:7" ht="24.75" customHeight="1">
      <c r="A22" s="9" t="s">
        <v>25</v>
      </c>
      <c r="B22" s="6">
        <f aca="true" t="shared" si="4" ref="B22:E23">B23</f>
        <v>3420000</v>
      </c>
      <c r="C22" s="6">
        <f t="shared" si="4"/>
        <v>0</v>
      </c>
      <c r="D22" s="6">
        <f t="shared" si="4"/>
        <v>110000</v>
      </c>
      <c r="E22" s="6">
        <f t="shared" si="4"/>
        <v>110000</v>
      </c>
      <c r="F22" s="6">
        <f t="shared" si="3"/>
        <v>-110000</v>
      </c>
      <c r="G22" s="6">
        <f>G23</f>
        <v>110000</v>
      </c>
    </row>
    <row r="23" spans="1:7" ht="24.75" customHeight="1">
      <c r="A23" s="7" t="s">
        <v>26</v>
      </c>
      <c r="B23" s="6">
        <f t="shared" si="4"/>
        <v>3420000</v>
      </c>
      <c r="C23" s="6">
        <f t="shared" si="4"/>
        <v>0</v>
      </c>
      <c r="D23" s="6">
        <f t="shared" si="4"/>
        <v>110000</v>
      </c>
      <c r="E23" s="6">
        <f t="shared" si="4"/>
        <v>110000</v>
      </c>
      <c r="F23" s="6">
        <f t="shared" si="3"/>
        <v>-110000</v>
      </c>
      <c r="G23" s="6">
        <f>G24</f>
        <v>110000</v>
      </c>
    </row>
    <row r="24" spans="1:7" ht="24.75" customHeight="1">
      <c r="A24" s="7" t="s">
        <v>27</v>
      </c>
      <c r="B24" s="6">
        <v>3420000</v>
      </c>
      <c r="C24" s="6">
        <v>0</v>
      </c>
      <c r="D24" s="6">
        <v>110000</v>
      </c>
      <c r="E24" s="6">
        <f>D24</f>
        <v>110000</v>
      </c>
      <c r="F24" s="6">
        <f t="shared" si="3"/>
        <v>-110000</v>
      </c>
      <c r="G24" s="6">
        <f>E24</f>
        <v>110000</v>
      </c>
    </row>
    <row r="25" spans="1:7" ht="24.75" customHeight="1">
      <c r="A25" s="9" t="s">
        <v>28</v>
      </c>
      <c r="B25" s="6">
        <f>SUM(B26)</f>
        <v>9288000</v>
      </c>
      <c r="C25" s="6">
        <f>SUM(C26)</f>
        <v>0</v>
      </c>
      <c r="D25" s="6">
        <f>SUM(D26)</f>
        <v>140122</v>
      </c>
      <c r="E25" s="6">
        <f>SUM(E26)</f>
        <v>190122</v>
      </c>
      <c r="F25" s="6">
        <f t="shared" si="3"/>
        <v>-190122</v>
      </c>
      <c r="G25" s="6">
        <f>SUM(G26)</f>
        <v>190122</v>
      </c>
    </row>
    <row r="26" spans="1:7" ht="24.75" customHeight="1">
      <c r="A26" s="7" t="s">
        <v>29</v>
      </c>
      <c r="B26" s="6">
        <f>SUM(B27)</f>
        <v>9288000</v>
      </c>
      <c r="C26" s="6">
        <f>SUM(C27)</f>
        <v>0</v>
      </c>
      <c r="D26" s="6">
        <f>D27</f>
        <v>140122</v>
      </c>
      <c r="E26" s="6">
        <f>SUM(E27)</f>
        <v>190122</v>
      </c>
      <c r="F26" s="6">
        <f t="shared" si="3"/>
        <v>-190122</v>
      </c>
      <c r="G26" s="6">
        <f>SUM(G27:G27)</f>
        <v>190122</v>
      </c>
    </row>
    <row r="27" spans="1:7" ht="24.75" customHeight="1">
      <c r="A27" s="10" t="s">
        <v>30</v>
      </c>
      <c r="B27" s="11">
        <v>9288000</v>
      </c>
      <c r="C27" s="11">
        <v>0</v>
      </c>
      <c r="D27" s="11">
        <v>140122</v>
      </c>
      <c r="E27" s="11">
        <v>190122</v>
      </c>
      <c r="F27" s="11">
        <f t="shared" si="3"/>
        <v>-190122</v>
      </c>
      <c r="G27" s="11">
        <f>E27</f>
        <v>190122</v>
      </c>
    </row>
    <row r="28" spans="1:7" ht="24.75" customHeight="1">
      <c r="A28" s="12" t="s">
        <v>31</v>
      </c>
      <c r="B28" s="11">
        <f aca="true" t="shared" si="5" ref="B28:G28">SUM(B6+B11+B19++B22+B25)</f>
        <v>304771000</v>
      </c>
      <c r="C28" s="11">
        <f t="shared" si="5"/>
        <v>0</v>
      </c>
      <c r="D28" s="11">
        <f t="shared" si="5"/>
        <v>21346984</v>
      </c>
      <c r="E28" s="11">
        <f t="shared" si="5"/>
        <v>46820313</v>
      </c>
      <c r="F28" s="11">
        <f t="shared" si="5"/>
        <v>-46820313</v>
      </c>
      <c r="G28" s="11">
        <f t="shared" si="5"/>
        <v>46820313</v>
      </c>
    </row>
    <row r="29" ht="15.75">
      <c r="A29" s="13"/>
    </row>
    <row r="30" ht="15.75">
      <c r="A30" s="13"/>
    </row>
    <row r="31" ht="15.75">
      <c r="A31" s="13"/>
    </row>
    <row r="32" ht="15.75">
      <c r="A32" s="13"/>
    </row>
    <row r="33" ht="15.75">
      <c r="A33" s="13"/>
    </row>
    <row r="34" ht="15.75">
      <c r="A34" s="13"/>
    </row>
    <row r="35" ht="15.75">
      <c r="A35" s="13"/>
    </row>
    <row r="36" ht="15.75">
      <c r="A36" s="13"/>
    </row>
    <row r="37" ht="15.75">
      <c r="A37" s="13"/>
    </row>
    <row r="38" ht="15.75">
      <c r="A38" s="13"/>
    </row>
    <row r="39" ht="15.75">
      <c r="A39" s="13"/>
    </row>
    <row r="40" ht="15.75">
      <c r="A40" s="13"/>
    </row>
    <row r="41" ht="15.75">
      <c r="A41" s="13"/>
    </row>
    <row r="42" ht="15.75">
      <c r="A42" s="13"/>
    </row>
    <row r="43" ht="15.75">
      <c r="A43" s="13"/>
    </row>
    <row r="44" ht="15.75">
      <c r="A44" s="13"/>
    </row>
    <row r="45" ht="15.75">
      <c r="A45" s="13"/>
    </row>
    <row r="46" ht="15.75">
      <c r="A46" s="13"/>
    </row>
    <row r="47" ht="15.75">
      <c r="A47" s="13"/>
    </row>
    <row r="48" ht="15.75">
      <c r="A48" s="13"/>
    </row>
    <row r="49" ht="15.75">
      <c r="A49" s="13"/>
    </row>
    <row r="50" ht="15.75">
      <c r="A50" s="13"/>
    </row>
    <row r="51" ht="15.75">
      <c r="A51" s="13"/>
    </row>
    <row r="52" ht="15.75">
      <c r="A52" s="13"/>
    </row>
    <row r="53" ht="15.75">
      <c r="A53" s="13"/>
    </row>
    <row r="54" ht="15.75">
      <c r="A54" s="13"/>
    </row>
    <row r="55" ht="15.75">
      <c r="A55" s="13"/>
    </row>
    <row r="56" ht="15.75">
      <c r="A56" s="13"/>
    </row>
    <row r="57" ht="15.75">
      <c r="A57" s="13"/>
    </row>
    <row r="58" ht="15.75">
      <c r="A58" s="13"/>
    </row>
    <row r="59" ht="15.75">
      <c r="A59" s="13"/>
    </row>
    <row r="60" ht="15.75">
      <c r="A60" s="13"/>
    </row>
    <row r="61" ht="15.75">
      <c r="A61" s="13"/>
    </row>
    <row r="62" ht="15.75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3" ht="15.75">
      <c r="A83" s="13"/>
    </row>
    <row r="84" ht="15.75">
      <c r="A84" s="13"/>
    </row>
    <row r="85" ht="15.75">
      <c r="A85" s="13"/>
    </row>
    <row r="86" ht="15.75">
      <c r="A86" s="13"/>
    </row>
    <row r="87" ht="15.75">
      <c r="A87" s="13"/>
    </row>
    <row r="88" ht="15.75">
      <c r="A88" s="13"/>
    </row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99" ht="15.75">
      <c r="A99" s="13"/>
    </row>
    <row r="100" ht="15.75">
      <c r="A100" s="13"/>
    </row>
    <row r="101" ht="15.75">
      <c r="A101" s="13"/>
    </row>
    <row r="102" ht="15.75">
      <c r="A102" s="13"/>
    </row>
    <row r="103" ht="15.75">
      <c r="A103" s="13"/>
    </row>
    <row r="104" ht="15.75">
      <c r="A104" s="13"/>
    </row>
    <row r="105" ht="15.75">
      <c r="A105" s="13"/>
    </row>
    <row r="106" ht="15.75">
      <c r="A106" s="13"/>
    </row>
    <row r="107" ht="15.75">
      <c r="A107" s="13"/>
    </row>
    <row r="108" ht="15.75">
      <c r="A108" s="13"/>
    </row>
    <row r="109" ht="15.75">
      <c r="A109" s="13"/>
    </row>
    <row r="110" ht="15.75">
      <c r="A110" s="13"/>
    </row>
    <row r="111" ht="15.75">
      <c r="A111" s="13"/>
    </row>
    <row r="112" ht="15.75">
      <c r="A112" s="13"/>
    </row>
    <row r="113" ht="15.75">
      <c r="A113" s="13"/>
    </row>
    <row r="114" ht="15.75">
      <c r="A114" s="13"/>
    </row>
    <row r="115" ht="15.75">
      <c r="A115" s="13"/>
    </row>
    <row r="116" ht="15.75">
      <c r="A116" s="13"/>
    </row>
    <row r="117" ht="15.75">
      <c r="A117" s="13"/>
    </row>
    <row r="118" ht="15.75">
      <c r="A118" s="13"/>
    </row>
    <row r="119" ht="15.75">
      <c r="A119" s="13"/>
    </row>
    <row r="120" ht="15.75">
      <c r="A120" s="13"/>
    </row>
    <row r="121" ht="15.75">
      <c r="A121" s="13"/>
    </row>
    <row r="122" ht="15.75">
      <c r="A122" s="13"/>
    </row>
    <row r="123" ht="15.75">
      <c r="A123" s="13"/>
    </row>
    <row r="124" ht="15.75">
      <c r="A124" s="13"/>
    </row>
    <row r="125" ht="15.75">
      <c r="A125" s="13"/>
    </row>
    <row r="126" ht="15.75">
      <c r="A126" s="13"/>
    </row>
    <row r="127" ht="15.75">
      <c r="A127" s="13"/>
    </row>
    <row r="128" ht="15.75">
      <c r="A128" s="13"/>
    </row>
    <row r="129" ht="15.75">
      <c r="A129" s="13"/>
    </row>
    <row r="130" ht="15.75">
      <c r="A130" s="13"/>
    </row>
    <row r="131" ht="15.75">
      <c r="A131" s="13"/>
    </row>
    <row r="132" ht="15.75">
      <c r="A132" s="13"/>
    </row>
    <row r="133" ht="15.75">
      <c r="A133" s="13"/>
    </row>
    <row r="134" ht="15.75">
      <c r="A134" s="13"/>
    </row>
    <row r="135" ht="15.75">
      <c r="A135" s="13"/>
    </row>
    <row r="136" ht="15.75">
      <c r="A136" s="13"/>
    </row>
    <row r="137" ht="15.75">
      <c r="A137" s="13"/>
    </row>
    <row r="138" ht="15.75">
      <c r="A138" s="13"/>
    </row>
    <row r="139" ht="15.75">
      <c r="A139" s="13"/>
    </row>
    <row r="140" ht="15.75">
      <c r="A140" s="13"/>
    </row>
    <row r="141" ht="15.75">
      <c r="A141" s="13"/>
    </row>
    <row r="142" ht="15.75">
      <c r="A142" s="13"/>
    </row>
    <row r="143" ht="15.75">
      <c r="A143" s="13"/>
    </row>
    <row r="144" ht="15.75">
      <c r="A144" s="13"/>
    </row>
    <row r="145" ht="15.75">
      <c r="A145" s="13"/>
    </row>
    <row r="146" ht="15.75">
      <c r="A146" s="13"/>
    </row>
    <row r="147" ht="15.75">
      <c r="A147" s="13"/>
    </row>
    <row r="148" ht="15.75">
      <c r="A148" s="13"/>
    </row>
    <row r="149" ht="15.75">
      <c r="A149" s="13"/>
    </row>
    <row r="150" ht="15.75">
      <c r="A150" s="13"/>
    </row>
    <row r="151" ht="15.75">
      <c r="A151" s="13"/>
    </row>
    <row r="152" ht="15.75">
      <c r="A152" s="13"/>
    </row>
    <row r="153" ht="15.75">
      <c r="A153" s="13"/>
    </row>
    <row r="154" ht="15.75">
      <c r="A154" s="13"/>
    </row>
    <row r="155" ht="15.75">
      <c r="A155" s="13"/>
    </row>
    <row r="156" ht="15.75">
      <c r="A156" s="13"/>
    </row>
    <row r="157" ht="15.75">
      <c r="A157" s="13"/>
    </row>
    <row r="158" ht="15.75">
      <c r="A158" s="13"/>
    </row>
    <row r="159" ht="15.75">
      <c r="A159" s="13"/>
    </row>
    <row r="160" ht="15.75">
      <c r="A160" s="13"/>
    </row>
    <row r="161" ht="15.75">
      <c r="A161" s="13"/>
    </row>
    <row r="162" ht="15.75">
      <c r="A162" s="13"/>
    </row>
    <row r="163" ht="15.75">
      <c r="A163" s="13"/>
    </row>
    <row r="164" ht="15.75">
      <c r="A164" s="13"/>
    </row>
    <row r="165" ht="15.75">
      <c r="A165" s="13"/>
    </row>
    <row r="166" ht="15.75">
      <c r="A166" s="13"/>
    </row>
    <row r="167" ht="15.75">
      <c r="A167" s="13"/>
    </row>
    <row r="168" ht="15.75">
      <c r="A168" s="13"/>
    </row>
    <row r="169" ht="15.75">
      <c r="A169" s="13"/>
    </row>
    <row r="170" ht="15.75">
      <c r="A170" s="13"/>
    </row>
    <row r="171" ht="15.75">
      <c r="A171" s="13"/>
    </row>
    <row r="172" ht="15.75">
      <c r="A172" s="13"/>
    </row>
    <row r="173" ht="15.75">
      <c r="A173" s="13"/>
    </row>
    <row r="174" ht="15.75">
      <c r="A174" s="13"/>
    </row>
    <row r="175" ht="15.75">
      <c r="A175" s="13"/>
    </row>
    <row r="176" ht="15.75">
      <c r="A176" s="13"/>
    </row>
    <row r="177" ht="15.75">
      <c r="A177" s="13"/>
    </row>
    <row r="178" ht="15.75">
      <c r="A178" s="13"/>
    </row>
    <row r="179" ht="15.75">
      <c r="A179" s="13"/>
    </row>
    <row r="180" ht="15.75">
      <c r="A180" s="13"/>
    </row>
    <row r="181" ht="15.75">
      <c r="A181" s="13"/>
    </row>
    <row r="182" ht="15.75">
      <c r="A182" s="13"/>
    </row>
    <row r="183" ht="15.75">
      <c r="A183" s="13"/>
    </row>
    <row r="184" ht="15.75">
      <c r="A184" s="13"/>
    </row>
    <row r="185" ht="15.75">
      <c r="A185" s="13"/>
    </row>
    <row r="186" ht="15.75">
      <c r="A186" s="13"/>
    </row>
    <row r="187" ht="15.75">
      <c r="A187" s="13"/>
    </row>
    <row r="188" ht="15.75">
      <c r="A188" s="13"/>
    </row>
    <row r="189" ht="15.75">
      <c r="A189" s="13"/>
    </row>
    <row r="190" ht="15.75">
      <c r="A190" s="13"/>
    </row>
    <row r="191" ht="15.75">
      <c r="A191" s="13"/>
    </row>
    <row r="192" ht="15.75">
      <c r="A192" s="13"/>
    </row>
    <row r="193" ht="15.75">
      <c r="A193" s="13"/>
    </row>
    <row r="194" ht="15.75">
      <c r="A194" s="13"/>
    </row>
  </sheetData>
  <mergeCells count="8">
    <mergeCell ref="A1:G1"/>
    <mergeCell ref="A2:G2"/>
    <mergeCell ref="A3:G3"/>
    <mergeCell ref="A4:A5"/>
    <mergeCell ref="B4:B5"/>
    <mergeCell ref="D4:E4"/>
    <mergeCell ref="F4:F5"/>
    <mergeCell ref="G4:G5"/>
  </mergeCells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51"/>
  <sheetViews>
    <sheetView workbookViewId="0" topLeftCell="A1">
      <selection activeCell="A1" sqref="A1:F1"/>
    </sheetView>
  </sheetViews>
  <sheetFormatPr defaultColWidth="9.00390625" defaultRowHeight="16.5"/>
  <cols>
    <col min="1" max="1" width="29.375" style="1" customWidth="1"/>
    <col min="2" max="2" width="19.00390625" style="1" customWidth="1"/>
    <col min="3" max="3" width="17.25390625" style="1" customWidth="1"/>
    <col min="4" max="4" width="16.375" style="1" customWidth="1"/>
    <col min="5" max="5" width="17.125" style="1" customWidth="1"/>
    <col min="6" max="6" width="18.75390625" style="1" customWidth="1"/>
    <col min="7" max="16384" width="9.00390625" style="1" customWidth="1"/>
  </cols>
  <sheetData>
    <row r="1" spans="1:6" ht="25.5">
      <c r="A1" s="32" t="s">
        <v>138</v>
      </c>
      <c r="B1" s="33"/>
      <c r="C1" s="33"/>
      <c r="D1" s="33"/>
      <c r="E1" s="33"/>
      <c r="F1" s="33"/>
    </row>
    <row r="2" spans="1:10" ht="27.75">
      <c r="A2" s="34" t="s">
        <v>143</v>
      </c>
      <c r="B2" s="35"/>
      <c r="C2" s="35"/>
      <c r="D2" s="35"/>
      <c r="E2" s="35"/>
      <c r="F2" s="35"/>
      <c r="J2" s="14"/>
    </row>
    <row r="3" spans="1:6" ht="16.5">
      <c r="A3" s="36" t="s">
        <v>176</v>
      </c>
      <c r="B3" s="37"/>
      <c r="C3" s="37"/>
      <c r="D3" s="37"/>
      <c r="E3" s="37"/>
      <c r="F3" s="37"/>
    </row>
    <row r="4" spans="1:6" ht="16.5">
      <c r="A4" s="38" t="s">
        <v>2</v>
      </c>
      <c r="B4" s="38" t="s">
        <v>3</v>
      </c>
      <c r="C4" s="2" t="s">
        <v>4</v>
      </c>
      <c r="D4" s="40" t="s">
        <v>144</v>
      </c>
      <c r="E4" s="41"/>
      <c r="F4" s="42" t="s">
        <v>145</v>
      </c>
    </row>
    <row r="5" spans="1:6" ht="16.5">
      <c r="A5" s="39"/>
      <c r="B5" s="39"/>
      <c r="C5" s="3" t="s">
        <v>139</v>
      </c>
      <c r="D5" s="3" t="s">
        <v>140</v>
      </c>
      <c r="E5" s="4" t="s">
        <v>141</v>
      </c>
      <c r="F5" s="43"/>
    </row>
    <row r="6" spans="1:6" ht="24.75" customHeight="1">
      <c r="A6" s="5" t="s">
        <v>146</v>
      </c>
      <c r="B6" s="6">
        <f>SUM(B37)</f>
        <v>2248921000</v>
      </c>
      <c r="C6" s="6">
        <f>SUM(C37)</f>
        <v>0</v>
      </c>
      <c r="D6" s="6">
        <f>SUM(D37)</f>
        <v>16550437</v>
      </c>
      <c r="E6" s="6">
        <f>SUM(E37)</f>
        <v>83973459</v>
      </c>
      <c r="F6" s="6">
        <f>SUM(C6-E6)</f>
        <v>-83973459</v>
      </c>
    </row>
    <row r="7" spans="1:6" ht="24.75" customHeight="1">
      <c r="A7" s="15" t="s">
        <v>147</v>
      </c>
      <c r="B7" s="6">
        <f>B8+B13</f>
        <v>236176000</v>
      </c>
      <c r="C7" s="6">
        <f>SUM(C8+C13)</f>
        <v>0</v>
      </c>
      <c r="D7" s="6">
        <f>SUM(D8+D13)</f>
        <v>13963012</v>
      </c>
      <c r="E7" s="6">
        <f>SUM(E8+E13)</f>
        <v>80169830</v>
      </c>
      <c r="F7" s="6">
        <f>SUM(C7-E7)</f>
        <v>-80169830</v>
      </c>
    </row>
    <row r="8" spans="1:6" ht="24.75" customHeight="1">
      <c r="A8" s="16" t="s">
        <v>148</v>
      </c>
      <c r="B8" s="6">
        <f>SUM(B9:B12)</f>
        <v>229776000</v>
      </c>
      <c r="C8" s="6">
        <f>SUM(C9:C12)</f>
        <v>0</v>
      </c>
      <c r="D8" s="6">
        <f>D9+D10</f>
        <v>13855180</v>
      </c>
      <c r="E8" s="6">
        <f>E9+E10+E12</f>
        <v>79902424</v>
      </c>
      <c r="F8" s="6">
        <f>SUM(C8-E8)</f>
        <v>-79902424</v>
      </c>
    </row>
    <row r="9" spans="1:6" ht="24.75" customHeight="1">
      <c r="A9" s="16" t="s">
        <v>149</v>
      </c>
      <c r="B9" s="6">
        <v>224338000</v>
      </c>
      <c r="C9" s="6"/>
      <c r="D9" s="6">
        <v>13632358</v>
      </c>
      <c r="E9" s="6">
        <v>79295202</v>
      </c>
      <c r="F9" s="6">
        <f>SUM(C9-E9)</f>
        <v>-79295202</v>
      </c>
    </row>
    <row r="10" spans="1:6" ht="24.75" customHeight="1">
      <c r="A10" s="7" t="s">
        <v>150</v>
      </c>
      <c r="B10" s="6">
        <v>4796000</v>
      </c>
      <c r="C10" s="6"/>
      <c r="D10" s="6">
        <v>222822</v>
      </c>
      <c r="E10" s="6">
        <v>403222</v>
      </c>
      <c r="F10" s="6">
        <f>SUM(C10-E10)</f>
        <v>-403222</v>
      </c>
    </row>
    <row r="11" spans="1:6" ht="24.75" customHeight="1">
      <c r="A11" s="16" t="s">
        <v>151</v>
      </c>
      <c r="B11" s="6">
        <v>0</v>
      </c>
      <c r="C11" s="6"/>
      <c r="D11" s="6"/>
      <c r="E11" s="6"/>
      <c r="F11" s="6"/>
    </row>
    <row r="12" spans="1:6" ht="24.75" customHeight="1">
      <c r="A12" s="17" t="s">
        <v>152</v>
      </c>
      <c r="B12" s="6">
        <v>642000</v>
      </c>
      <c r="C12" s="6"/>
      <c r="D12" s="6">
        <v>204000</v>
      </c>
      <c r="E12" s="6">
        <v>204000</v>
      </c>
      <c r="F12" s="6">
        <f aca="true" t="shared" si="0" ref="F12:F26">SUM(C12-E12)</f>
        <v>-204000</v>
      </c>
    </row>
    <row r="13" spans="1:6" ht="24.75" customHeight="1">
      <c r="A13" s="16" t="s">
        <v>153</v>
      </c>
      <c r="B13" s="6">
        <f>SUM(B14:B16)</f>
        <v>6400000</v>
      </c>
      <c r="C13" s="6">
        <f>SUM(C14:C16)</f>
        <v>0</v>
      </c>
      <c r="D13" s="6">
        <f>D14+D15+D16</f>
        <v>107832</v>
      </c>
      <c r="E13" s="6">
        <f>E15</f>
        <v>267406</v>
      </c>
      <c r="F13" s="6">
        <f t="shared" si="0"/>
        <v>-267406</v>
      </c>
    </row>
    <row r="14" spans="1:6" ht="24.75" customHeight="1">
      <c r="A14" s="16" t="s">
        <v>149</v>
      </c>
      <c r="B14" s="6">
        <v>186000</v>
      </c>
      <c r="C14" s="6"/>
      <c r="D14" s="6">
        <v>0</v>
      </c>
      <c r="E14" s="6">
        <v>0</v>
      </c>
      <c r="F14" s="6">
        <f t="shared" si="0"/>
        <v>0</v>
      </c>
    </row>
    <row r="15" spans="1:6" ht="24.75" customHeight="1">
      <c r="A15" s="7" t="s">
        <v>150</v>
      </c>
      <c r="B15" s="6">
        <v>3645000</v>
      </c>
      <c r="C15" s="6"/>
      <c r="D15" s="6">
        <v>107832</v>
      </c>
      <c r="E15" s="6">
        <v>267406</v>
      </c>
      <c r="F15" s="6">
        <f t="shared" si="0"/>
        <v>-267406</v>
      </c>
    </row>
    <row r="16" spans="1:6" ht="24.75" customHeight="1">
      <c r="A16" s="16" t="s">
        <v>151</v>
      </c>
      <c r="B16" s="6">
        <v>2569000</v>
      </c>
      <c r="C16" s="6">
        <v>0</v>
      </c>
      <c r="D16" s="6">
        <v>0</v>
      </c>
      <c r="E16" s="6">
        <v>0</v>
      </c>
      <c r="F16" s="6">
        <f t="shared" si="0"/>
        <v>0</v>
      </c>
    </row>
    <row r="17" spans="1:6" ht="24.75" customHeight="1">
      <c r="A17" s="18" t="s">
        <v>154</v>
      </c>
      <c r="B17" s="6">
        <f>SUM(B18)</f>
        <v>121116000</v>
      </c>
      <c r="C17" s="6">
        <f>SUM(C18)</f>
        <v>0</v>
      </c>
      <c r="D17" s="6">
        <f>SUM(D18)</f>
        <v>1261903</v>
      </c>
      <c r="E17" s="6">
        <f>SUM(E18)</f>
        <v>2140811</v>
      </c>
      <c r="F17" s="6">
        <f t="shared" si="0"/>
        <v>-2140811</v>
      </c>
    </row>
    <row r="18" spans="1:6" ht="24.75" customHeight="1">
      <c r="A18" s="19" t="s">
        <v>155</v>
      </c>
      <c r="B18" s="6">
        <f>SUM(B19:B23)</f>
        <v>121116000</v>
      </c>
      <c r="C18" s="6">
        <f>SUM(C19:C23)</f>
        <v>0</v>
      </c>
      <c r="D18" s="6">
        <f>SUM(D19:D23)</f>
        <v>1261903</v>
      </c>
      <c r="E18" s="6">
        <f>SUM(E19:E23)</f>
        <v>2140811</v>
      </c>
      <c r="F18" s="6">
        <f t="shared" si="0"/>
        <v>-2140811</v>
      </c>
    </row>
    <row r="19" spans="1:6" ht="24.75" customHeight="1">
      <c r="A19" s="16" t="s">
        <v>149</v>
      </c>
      <c r="B19" s="6">
        <v>8054000</v>
      </c>
      <c r="C19" s="6"/>
      <c r="D19" s="6">
        <v>539049</v>
      </c>
      <c r="E19" s="6">
        <v>999113</v>
      </c>
      <c r="F19" s="6">
        <f t="shared" si="0"/>
        <v>-999113</v>
      </c>
    </row>
    <row r="20" spans="1:6" ht="24.75" customHeight="1">
      <c r="A20" s="7" t="s">
        <v>150</v>
      </c>
      <c r="B20" s="6">
        <v>14425000</v>
      </c>
      <c r="C20" s="6">
        <v>0</v>
      </c>
      <c r="D20" s="6">
        <v>722854</v>
      </c>
      <c r="E20" s="6">
        <v>1141698</v>
      </c>
      <c r="F20" s="6">
        <f t="shared" si="0"/>
        <v>-1141698</v>
      </c>
    </row>
    <row r="21" spans="1:6" ht="24.75" customHeight="1">
      <c r="A21" s="16" t="s">
        <v>151</v>
      </c>
      <c r="B21" s="6">
        <v>19589000</v>
      </c>
      <c r="C21" s="6">
        <v>0</v>
      </c>
      <c r="D21" s="6">
        <v>0</v>
      </c>
      <c r="E21" s="6">
        <v>0</v>
      </c>
      <c r="F21" s="6">
        <f t="shared" si="0"/>
        <v>0</v>
      </c>
    </row>
    <row r="22" spans="1:6" ht="24.75" customHeight="1">
      <c r="A22" s="17" t="s">
        <v>152</v>
      </c>
      <c r="B22" s="6">
        <v>78048000</v>
      </c>
      <c r="C22" s="6">
        <v>0</v>
      </c>
      <c r="D22" s="6">
        <v>0</v>
      </c>
      <c r="E22" s="6">
        <v>0</v>
      </c>
      <c r="F22" s="6">
        <f t="shared" si="0"/>
        <v>0</v>
      </c>
    </row>
    <row r="23" spans="1:6" ht="24.75" customHeight="1">
      <c r="A23" s="7" t="s">
        <v>156</v>
      </c>
      <c r="B23" s="6">
        <v>1000000</v>
      </c>
      <c r="C23" s="6">
        <v>0</v>
      </c>
      <c r="D23" s="6">
        <v>0</v>
      </c>
      <c r="E23" s="6">
        <v>0</v>
      </c>
      <c r="F23" s="6">
        <f t="shared" si="0"/>
        <v>0</v>
      </c>
    </row>
    <row r="24" spans="1:6" ht="24.75" customHeight="1">
      <c r="A24" s="18" t="s">
        <v>157</v>
      </c>
      <c r="B24" s="6">
        <f>SUM(B25)</f>
        <v>20991000</v>
      </c>
      <c r="C24" s="6">
        <f>SUM(C25)</f>
        <v>0</v>
      </c>
      <c r="D24" s="6">
        <f>D25</f>
        <v>342879</v>
      </c>
      <c r="E24" s="6">
        <f>SUM(E25)</f>
        <v>374795</v>
      </c>
      <c r="F24" s="6">
        <f t="shared" si="0"/>
        <v>-374795</v>
      </c>
    </row>
    <row r="25" spans="1:6" ht="24.75" customHeight="1">
      <c r="A25" s="16" t="s">
        <v>158</v>
      </c>
      <c r="B25" s="6">
        <f>B26+B27</f>
        <v>20991000</v>
      </c>
      <c r="C25" s="6">
        <f>SUM(C26)</f>
        <v>0</v>
      </c>
      <c r="D25" s="6">
        <f>D26</f>
        <v>342879</v>
      </c>
      <c r="E25" s="6">
        <f>E26</f>
        <v>374795</v>
      </c>
      <c r="F25" s="6">
        <f t="shared" si="0"/>
        <v>-374795</v>
      </c>
    </row>
    <row r="26" spans="1:6" ht="24.75" customHeight="1">
      <c r="A26" s="7" t="s">
        <v>150</v>
      </c>
      <c r="B26" s="6">
        <v>20991000</v>
      </c>
      <c r="C26" s="6">
        <v>0</v>
      </c>
      <c r="D26" s="6">
        <v>342879</v>
      </c>
      <c r="E26" s="6">
        <v>374795</v>
      </c>
      <c r="F26" s="6">
        <f t="shared" si="0"/>
        <v>-374795</v>
      </c>
    </row>
    <row r="27" spans="1:6" ht="24.75" customHeight="1">
      <c r="A27" s="16" t="s">
        <v>151</v>
      </c>
      <c r="B27" s="6">
        <v>0</v>
      </c>
      <c r="C27" s="6"/>
      <c r="D27" s="6"/>
      <c r="E27" s="6"/>
      <c r="F27" s="6"/>
    </row>
    <row r="28" spans="1:6" ht="24.75" customHeight="1">
      <c r="A28" s="18" t="s">
        <v>159</v>
      </c>
      <c r="B28" s="6">
        <f>B29</f>
        <v>825000</v>
      </c>
      <c r="C28" s="6"/>
      <c r="D28" s="6">
        <v>0</v>
      </c>
      <c r="E28" s="6">
        <v>0</v>
      </c>
      <c r="F28" s="6">
        <f aca="true" t="shared" si="1" ref="F28:F35">SUM(C28-E28)</f>
        <v>0</v>
      </c>
    </row>
    <row r="29" spans="1:6" ht="24.75" customHeight="1">
      <c r="A29" s="7" t="s">
        <v>160</v>
      </c>
      <c r="B29" s="6">
        <f>B30</f>
        <v>825000</v>
      </c>
      <c r="C29" s="6">
        <v>0</v>
      </c>
      <c r="D29" s="6">
        <v>0</v>
      </c>
      <c r="E29" s="6">
        <v>0</v>
      </c>
      <c r="F29" s="6">
        <f t="shared" si="1"/>
        <v>0</v>
      </c>
    </row>
    <row r="30" spans="1:6" ht="24.75" customHeight="1">
      <c r="A30" s="7" t="s">
        <v>156</v>
      </c>
      <c r="B30" s="6">
        <v>825000</v>
      </c>
      <c r="C30" s="6">
        <v>0</v>
      </c>
      <c r="D30" s="6">
        <v>0</v>
      </c>
      <c r="E30" s="6">
        <v>0</v>
      </c>
      <c r="F30" s="6">
        <f t="shared" si="1"/>
        <v>0</v>
      </c>
    </row>
    <row r="31" spans="1:6" ht="24.75" customHeight="1">
      <c r="A31" s="18" t="s">
        <v>161</v>
      </c>
      <c r="B31" s="6">
        <f>SUM(B32)</f>
        <v>1869813000</v>
      </c>
      <c r="C31" s="6">
        <f>SUM(C32)</f>
        <v>0</v>
      </c>
      <c r="D31" s="6">
        <f>SUM(D32)</f>
        <v>982643</v>
      </c>
      <c r="E31" s="6">
        <f>SUM(E32)</f>
        <v>1288023</v>
      </c>
      <c r="F31" s="6">
        <f t="shared" si="1"/>
        <v>-1288023</v>
      </c>
    </row>
    <row r="32" spans="1:6" ht="24.75" customHeight="1">
      <c r="A32" s="20" t="s">
        <v>162</v>
      </c>
      <c r="B32" s="6">
        <f>SUM(B33:B36)</f>
        <v>1869813000</v>
      </c>
      <c r="C32" s="6">
        <f>SUM(C33:C35)</f>
        <v>0</v>
      </c>
      <c r="D32" s="6">
        <f>SUM(D33:D35)</f>
        <v>982643</v>
      </c>
      <c r="E32" s="6">
        <f>SUM(E33:E35)</f>
        <v>1288023</v>
      </c>
      <c r="F32" s="6">
        <f t="shared" si="1"/>
        <v>-1288023</v>
      </c>
    </row>
    <row r="33" spans="1:6" ht="24.75" customHeight="1">
      <c r="A33" s="16" t="s">
        <v>149</v>
      </c>
      <c r="B33" s="6">
        <v>2671000</v>
      </c>
      <c r="C33" s="6">
        <v>0</v>
      </c>
      <c r="D33" s="6">
        <v>155412</v>
      </c>
      <c r="E33" s="6">
        <v>288508</v>
      </c>
      <c r="F33" s="6">
        <f t="shared" si="1"/>
        <v>-288508</v>
      </c>
    </row>
    <row r="34" spans="1:6" ht="24.75" customHeight="1">
      <c r="A34" s="7" t="s">
        <v>150</v>
      </c>
      <c r="B34" s="6">
        <v>68023000</v>
      </c>
      <c r="C34" s="6">
        <v>0</v>
      </c>
      <c r="D34" s="6">
        <v>827231</v>
      </c>
      <c r="E34" s="6">
        <v>999515</v>
      </c>
      <c r="F34" s="6">
        <f t="shared" si="1"/>
        <v>-999515</v>
      </c>
    </row>
    <row r="35" spans="1:6" ht="24.75" customHeight="1">
      <c r="A35" s="16" t="s">
        <v>151</v>
      </c>
      <c r="B35" s="6">
        <v>366019000</v>
      </c>
      <c r="C35" s="6">
        <v>0</v>
      </c>
      <c r="D35" s="6">
        <v>0</v>
      </c>
      <c r="E35" s="6">
        <v>0</v>
      </c>
      <c r="F35" s="6">
        <f t="shared" si="1"/>
        <v>0</v>
      </c>
    </row>
    <row r="36" spans="1:6" ht="24.75" customHeight="1">
      <c r="A36" s="30" t="s">
        <v>152</v>
      </c>
      <c r="B36" s="11">
        <v>1433100000</v>
      </c>
      <c r="C36" s="11"/>
      <c r="D36" s="11"/>
      <c r="E36" s="11"/>
      <c r="F36" s="6"/>
    </row>
    <row r="37" spans="1:6" ht="24.75" customHeight="1">
      <c r="A37" s="21" t="s">
        <v>163</v>
      </c>
      <c r="B37" s="11">
        <f>B7+B17+B24+B28+B31</f>
        <v>2248921000</v>
      </c>
      <c r="C37" s="11">
        <f>SUM(C7+C17+C24+C31)</f>
        <v>0</v>
      </c>
      <c r="D37" s="11">
        <f>SUM(D7+D17+D24+D31)</f>
        <v>16550437</v>
      </c>
      <c r="E37" s="11">
        <f>SUM(E7+E17+E24+E31)</f>
        <v>83973459</v>
      </c>
      <c r="F37" s="22">
        <f>SUM(C37-E37)</f>
        <v>-83973459</v>
      </c>
    </row>
    <row r="38" spans="1:6" ht="24.75" customHeight="1">
      <c r="A38" s="23" t="s">
        <v>164</v>
      </c>
      <c r="B38" s="6">
        <f aca="true" t="shared" si="2" ref="B38:E39">SUM(B39)</f>
        <v>8952584</v>
      </c>
      <c r="C38" s="6">
        <f t="shared" si="2"/>
        <v>0</v>
      </c>
      <c r="D38" s="6">
        <f t="shared" si="2"/>
        <v>2257478</v>
      </c>
      <c r="E38" s="6">
        <f t="shared" si="2"/>
        <v>8145256</v>
      </c>
      <c r="F38" s="6">
        <f>SUM(C38-E38)</f>
        <v>-8145256</v>
      </c>
    </row>
    <row r="39" spans="1:6" ht="24.75" customHeight="1">
      <c r="A39" s="24" t="s">
        <v>165</v>
      </c>
      <c r="B39" s="6">
        <f t="shared" si="2"/>
        <v>8952584</v>
      </c>
      <c r="C39" s="6">
        <f t="shared" si="2"/>
        <v>0</v>
      </c>
      <c r="D39" s="6">
        <f t="shared" si="2"/>
        <v>2257478</v>
      </c>
      <c r="E39" s="6">
        <f t="shared" si="2"/>
        <v>8145256</v>
      </c>
      <c r="F39" s="6">
        <f>SUM(C39-E39)</f>
        <v>-8145256</v>
      </c>
    </row>
    <row r="40" spans="1:6" ht="24.75" customHeight="1">
      <c r="A40" s="25" t="s">
        <v>166</v>
      </c>
      <c r="B40" s="6">
        <v>8952584</v>
      </c>
      <c r="C40" s="6">
        <f>SUM(C41)</f>
        <v>0</v>
      </c>
      <c r="D40" s="6">
        <f>SUM(D41)</f>
        <v>2257478</v>
      </c>
      <c r="E40" s="6">
        <f>SUM(E41)</f>
        <v>8145256</v>
      </c>
      <c r="F40" s="6">
        <f>SUM(C40-E40)</f>
        <v>-8145256</v>
      </c>
    </row>
    <row r="41" spans="1:6" ht="24.75" customHeight="1">
      <c r="A41" s="16" t="s">
        <v>149</v>
      </c>
      <c r="B41" s="6">
        <v>8952584</v>
      </c>
      <c r="C41" s="6">
        <v>0</v>
      </c>
      <c r="D41" s="6">
        <v>2257478</v>
      </c>
      <c r="E41" s="6">
        <v>8145256</v>
      </c>
      <c r="F41" s="6">
        <f>SUM(C41-E41)</f>
        <v>-8145256</v>
      </c>
    </row>
    <row r="42" spans="1:6" ht="24.75" customHeight="1">
      <c r="A42" s="23" t="s">
        <v>167</v>
      </c>
      <c r="B42" s="6">
        <f>B43+B47</f>
        <v>1584275</v>
      </c>
      <c r="C42" s="6">
        <f>C43+C47</f>
        <v>0</v>
      </c>
      <c r="D42" s="6">
        <f>D43+D47</f>
        <v>1474305</v>
      </c>
      <c r="E42" s="6">
        <f>E43+E47</f>
        <v>1584275</v>
      </c>
      <c r="F42" s="6">
        <f>F43+F47</f>
        <v>-1584275</v>
      </c>
    </row>
    <row r="43" spans="1:6" ht="24.75" customHeight="1">
      <c r="A43" s="31" t="s">
        <v>168</v>
      </c>
      <c r="B43" s="6">
        <f>B44</f>
        <v>1584275</v>
      </c>
      <c r="C43" s="6">
        <f>SUM(C44)</f>
        <v>0</v>
      </c>
      <c r="D43" s="6">
        <f>SUM(D44)</f>
        <v>1474305</v>
      </c>
      <c r="E43" s="6">
        <f>SUM(E44)</f>
        <v>1584275</v>
      </c>
      <c r="F43" s="6">
        <f>SUM(F44)</f>
        <v>-1584275</v>
      </c>
    </row>
    <row r="44" spans="1:6" ht="24.75" customHeight="1">
      <c r="A44" s="16" t="s">
        <v>169</v>
      </c>
      <c r="B44" s="6">
        <f>B45+B46</f>
        <v>1584275</v>
      </c>
      <c r="C44" s="6">
        <f>C45+C46</f>
        <v>0</v>
      </c>
      <c r="D44" s="6">
        <f>D45+D46</f>
        <v>1474305</v>
      </c>
      <c r="E44" s="6">
        <f>E45+E46</f>
        <v>1584275</v>
      </c>
      <c r="F44" s="6">
        <f>F45+F46</f>
        <v>-1584275</v>
      </c>
    </row>
    <row r="45" spans="1:6" ht="24.75" customHeight="1">
      <c r="A45" s="16" t="s">
        <v>149</v>
      </c>
      <c r="B45" s="6">
        <v>1535275</v>
      </c>
      <c r="C45" s="6">
        <v>0</v>
      </c>
      <c r="D45" s="6">
        <v>1474305</v>
      </c>
      <c r="E45" s="6">
        <v>1535275</v>
      </c>
      <c r="F45" s="6">
        <f>SUM(C45-E45)</f>
        <v>-1535275</v>
      </c>
    </row>
    <row r="46" spans="1:6" ht="24.75" customHeight="1">
      <c r="A46" s="17" t="s">
        <v>152</v>
      </c>
      <c r="B46" s="6">
        <v>49000</v>
      </c>
      <c r="C46" s="6">
        <v>0</v>
      </c>
      <c r="D46" s="6"/>
      <c r="E46" s="6">
        <v>49000</v>
      </c>
      <c r="F46" s="6">
        <f>SUM(C46-E46)</f>
        <v>-49000</v>
      </c>
    </row>
    <row r="47" spans="1:6" ht="24.75" customHeight="1">
      <c r="A47" s="18" t="s">
        <v>170</v>
      </c>
      <c r="B47" s="6">
        <f aca="true" t="shared" si="3" ref="B47:E48">B48</f>
        <v>0</v>
      </c>
      <c r="C47" s="6">
        <f t="shared" si="3"/>
        <v>0</v>
      </c>
      <c r="D47" s="6">
        <f t="shared" si="3"/>
        <v>0</v>
      </c>
      <c r="E47" s="6">
        <f t="shared" si="3"/>
        <v>0</v>
      </c>
      <c r="F47" s="6">
        <f>SUM(F48)</f>
        <v>0</v>
      </c>
    </row>
    <row r="48" spans="1:6" ht="24.75" customHeight="1">
      <c r="A48" s="26" t="s">
        <v>170</v>
      </c>
      <c r="B48" s="6">
        <f t="shared" si="3"/>
        <v>0</v>
      </c>
      <c r="C48" s="6">
        <f t="shared" si="3"/>
        <v>0</v>
      </c>
      <c r="D48" s="6">
        <f t="shared" si="3"/>
        <v>0</v>
      </c>
      <c r="E48" s="6">
        <f t="shared" si="3"/>
        <v>0</v>
      </c>
      <c r="F48" s="6">
        <f>SUM(F49)</f>
        <v>0</v>
      </c>
    </row>
    <row r="49" spans="1:6" ht="24.75" customHeight="1">
      <c r="A49" s="27" t="s">
        <v>171</v>
      </c>
      <c r="B49" s="6">
        <v>0</v>
      </c>
      <c r="C49" s="6">
        <f>B49</f>
        <v>0</v>
      </c>
      <c r="D49" s="6">
        <v>0</v>
      </c>
      <c r="E49" s="6">
        <v>0</v>
      </c>
      <c r="F49" s="6">
        <f>C49-E49</f>
        <v>0</v>
      </c>
    </row>
    <row r="50" spans="1:6" ht="16.5">
      <c r="A50" s="28" t="s">
        <v>172</v>
      </c>
      <c r="B50" s="22">
        <f>SUM(B38+B42)</f>
        <v>10536859</v>
      </c>
      <c r="C50" s="22">
        <f>SUM(C38+C42)</f>
        <v>0</v>
      </c>
      <c r="D50" s="22">
        <f>SUM(D38+D42)</f>
        <v>3731783</v>
      </c>
      <c r="E50" s="22">
        <f>SUM(E38+E42)</f>
        <v>9729531</v>
      </c>
      <c r="F50" s="22">
        <f>SUM(F38+F42)</f>
        <v>-9729531</v>
      </c>
    </row>
    <row r="51" spans="1:6" ht="16.5">
      <c r="A51" s="29" t="s">
        <v>173</v>
      </c>
      <c r="B51" s="11">
        <f>SUM(B37+B50)</f>
        <v>2259457859</v>
      </c>
      <c r="C51" s="11">
        <f>SUM(C37+C50)</f>
        <v>0</v>
      </c>
      <c r="D51" s="11">
        <f>SUM(D37+D50)</f>
        <v>20282220</v>
      </c>
      <c r="E51" s="11">
        <f>SUM(E37+E50)</f>
        <v>93702990</v>
      </c>
      <c r="F51" s="11">
        <f>SUM(F37+F50)</f>
        <v>-93702990</v>
      </c>
    </row>
  </sheetData>
  <mergeCells count="7">
    <mergeCell ref="A1:F1"/>
    <mergeCell ref="A2:F2"/>
    <mergeCell ref="A3:F3"/>
    <mergeCell ref="A4:A5"/>
    <mergeCell ref="B4:B5"/>
    <mergeCell ref="D4:E4"/>
    <mergeCell ref="F4:F5"/>
  </mergeCells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G194"/>
  <sheetViews>
    <sheetView workbookViewId="0" topLeftCell="A1">
      <selection activeCell="A1" sqref="A1:G1"/>
    </sheetView>
  </sheetViews>
  <sheetFormatPr defaultColWidth="9.00390625" defaultRowHeight="16.5"/>
  <cols>
    <col min="1" max="1" width="27.375" style="1" customWidth="1"/>
    <col min="2" max="2" width="17.50390625" style="1" customWidth="1"/>
    <col min="3" max="3" width="16.25390625" style="1" customWidth="1"/>
    <col min="4" max="4" width="15.25390625" style="1" customWidth="1"/>
    <col min="5" max="5" width="16.125" style="1" customWidth="1"/>
    <col min="6" max="6" width="18.75390625" style="1" customWidth="1"/>
    <col min="7" max="7" width="17.875" style="1" customWidth="1"/>
    <col min="8" max="16384" width="9.00390625" style="1" customWidth="1"/>
  </cols>
  <sheetData>
    <row r="1" spans="1:7" ht="25.5">
      <c r="A1" s="32" t="s">
        <v>177</v>
      </c>
      <c r="B1" s="33"/>
      <c r="C1" s="33"/>
      <c r="D1" s="33"/>
      <c r="E1" s="33"/>
      <c r="F1" s="33"/>
      <c r="G1" s="33"/>
    </row>
    <row r="2" spans="1:7" ht="27.75">
      <c r="A2" s="34" t="s">
        <v>178</v>
      </c>
      <c r="B2" s="35"/>
      <c r="C2" s="35"/>
      <c r="D2" s="35"/>
      <c r="E2" s="35"/>
      <c r="F2" s="35"/>
      <c r="G2" s="35"/>
    </row>
    <row r="3" spans="1:7" ht="16.5">
      <c r="A3" s="36" t="s">
        <v>211</v>
      </c>
      <c r="B3" s="37"/>
      <c r="C3" s="37"/>
      <c r="D3" s="37"/>
      <c r="E3" s="37"/>
      <c r="F3" s="37"/>
      <c r="G3" s="37"/>
    </row>
    <row r="4" spans="1:7" ht="18.75" customHeight="1">
      <c r="A4" s="38" t="s">
        <v>179</v>
      </c>
      <c r="B4" s="38" t="s">
        <v>180</v>
      </c>
      <c r="C4" s="2" t="s">
        <v>181</v>
      </c>
      <c r="D4" s="40" t="s">
        <v>182</v>
      </c>
      <c r="E4" s="41"/>
      <c r="F4" s="38" t="s">
        <v>183</v>
      </c>
      <c r="G4" s="38" t="s">
        <v>184</v>
      </c>
    </row>
    <row r="5" spans="1:7" ht="16.5">
      <c r="A5" s="39"/>
      <c r="B5" s="39"/>
      <c r="C5" s="3" t="s">
        <v>185</v>
      </c>
      <c r="D5" s="3" t="s">
        <v>186</v>
      </c>
      <c r="E5" s="4" t="s">
        <v>187</v>
      </c>
      <c r="F5" s="39"/>
      <c r="G5" s="39"/>
    </row>
    <row r="6" spans="1:7" ht="24.75" customHeight="1">
      <c r="A6" s="5" t="s">
        <v>188</v>
      </c>
      <c r="B6" s="6">
        <f aca="true" t="shared" si="0" ref="B6:G6">SUM(B7)</f>
        <v>9500000</v>
      </c>
      <c r="C6" s="6">
        <f t="shared" si="0"/>
        <v>2813000</v>
      </c>
      <c r="D6" s="6">
        <f>SUM(D7)</f>
        <v>1828689</v>
      </c>
      <c r="E6" s="6">
        <f t="shared" si="0"/>
        <v>3887760</v>
      </c>
      <c r="F6" s="6">
        <f t="shared" si="0"/>
        <v>-1074760</v>
      </c>
      <c r="G6" s="6">
        <f t="shared" si="0"/>
        <v>3887760</v>
      </c>
    </row>
    <row r="7" spans="1:7" ht="24.75" customHeight="1">
      <c r="A7" s="7" t="s">
        <v>189</v>
      </c>
      <c r="B7" s="6">
        <f>SUM(B8:B10)</f>
        <v>9500000</v>
      </c>
      <c r="C7" s="6">
        <f>SUM(C8:C9)</f>
        <v>2813000</v>
      </c>
      <c r="D7" s="6">
        <f>D8+D9+D10</f>
        <v>1828689</v>
      </c>
      <c r="E7" s="6">
        <f>E8+E9+E10</f>
        <v>3887760</v>
      </c>
      <c r="F7" s="6">
        <f>C7-E7</f>
        <v>-1074760</v>
      </c>
      <c r="G7" s="6">
        <f>SUM(G8:G10)</f>
        <v>3887760</v>
      </c>
    </row>
    <row r="8" spans="1:7" ht="24.75" customHeight="1">
      <c r="A8" s="7" t="s">
        <v>190</v>
      </c>
      <c r="B8" s="6">
        <v>7000000</v>
      </c>
      <c r="C8" s="6">
        <v>2333000</v>
      </c>
      <c r="D8" s="6">
        <v>1619637</v>
      </c>
      <c r="E8" s="6">
        <v>3556794</v>
      </c>
      <c r="F8" s="6">
        <f>C8-E8</f>
        <v>-1223794</v>
      </c>
      <c r="G8" s="6">
        <f>E8</f>
        <v>3556794</v>
      </c>
    </row>
    <row r="9" spans="1:7" ht="24.75" customHeight="1">
      <c r="A9" s="8" t="s">
        <v>191</v>
      </c>
      <c r="B9" s="6">
        <v>2500000</v>
      </c>
      <c r="C9" s="6">
        <v>480000</v>
      </c>
      <c r="D9" s="6">
        <v>160000</v>
      </c>
      <c r="E9" s="6">
        <v>280000</v>
      </c>
      <c r="F9" s="6">
        <f>C9-E9</f>
        <v>200000</v>
      </c>
      <c r="G9" s="6">
        <f>E9</f>
        <v>280000</v>
      </c>
    </row>
    <row r="10" spans="1:7" ht="24.75" customHeight="1">
      <c r="A10" s="7" t="s">
        <v>192</v>
      </c>
      <c r="B10" s="6">
        <v>0</v>
      </c>
      <c r="C10" s="6">
        <v>0</v>
      </c>
      <c r="D10" s="6">
        <v>49052</v>
      </c>
      <c r="E10" s="6">
        <v>50966</v>
      </c>
      <c r="F10" s="6">
        <f>C10-E10</f>
        <v>-50966</v>
      </c>
      <c r="G10" s="6">
        <f>E10</f>
        <v>50966</v>
      </c>
    </row>
    <row r="11" spans="1:7" ht="24.75" customHeight="1">
      <c r="A11" s="9" t="s">
        <v>193</v>
      </c>
      <c r="B11" s="6">
        <f aca="true" t="shared" si="1" ref="B11:G11">SUM(B12+B16)</f>
        <v>282563000</v>
      </c>
      <c r="C11" s="6">
        <f t="shared" si="1"/>
        <v>57587263</v>
      </c>
      <c r="D11" s="6">
        <f t="shared" si="1"/>
        <v>5518726</v>
      </c>
      <c r="E11" s="6">
        <f t="shared" si="1"/>
        <v>49979846</v>
      </c>
      <c r="F11" s="6">
        <f t="shared" si="1"/>
        <v>7607417</v>
      </c>
      <c r="G11" s="6">
        <f t="shared" si="1"/>
        <v>49979846</v>
      </c>
    </row>
    <row r="12" spans="1:7" ht="24.75" customHeight="1">
      <c r="A12" s="7" t="s">
        <v>194</v>
      </c>
      <c r="B12" s="6">
        <f>SUM(B13:B15)</f>
        <v>167013000</v>
      </c>
      <c r="C12" s="6">
        <f>SUM(C13:C15)</f>
        <v>48850263</v>
      </c>
      <c r="D12" s="6">
        <f>SUM(D13:D15)</f>
        <v>5518726</v>
      </c>
      <c r="E12" s="6">
        <f>SUM(E13:E15)</f>
        <v>41242821</v>
      </c>
      <c r="F12" s="6">
        <f aca="true" t="shared" si="2" ref="F12:F18">SUM(C12-E12)</f>
        <v>7607442</v>
      </c>
      <c r="G12" s="6">
        <f aca="true" t="shared" si="3" ref="G12:G18">E12</f>
        <v>41242821</v>
      </c>
    </row>
    <row r="13" spans="1:7" ht="24.75" customHeight="1">
      <c r="A13" s="8" t="s">
        <v>195</v>
      </c>
      <c r="B13" s="6">
        <v>27000000</v>
      </c>
      <c r="C13" s="6">
        <v>9000000</v>
      </c>
      <c r="D13" s="6">
        <v>2961841</v>
      </c>
      <c r="E13" s="6">
        <v>11034081</v>
      </c>
      <c r="F13" s="6">
        <f t="shared" si="2"/>
        <v>-2034081</v>
      </c>
      <c r="G13" s="6">
        <f t="shared" si="3"/>
        <v>11034081</v>
      </c>
    </row>
    <row r="14" spans="1:7" ht="24.75" customHeight="1">
      <c r="A14" s="8" t="s">
        <v>196</v>
      </c>
      <c r="B14" s="6">
        <v>50607000</v>
      </c>
      <c r="C14" s="6">
        <v>9000000</v>
      </c>
      <c r="D14" s="6">
        <v>2556885</v>
      </c>
      <c r="E14" s="6">
        <v>18746039</v>
      </c>
      <c r="F14" s="6">
        <f t="shared" si="2"/>
        <v>-9746039</v>
      </c>
      <c r="G14" s="6">
        <f t="shared" si="3"/>
        <v>18746039</v>
      </c>
    </row>
    <row r="15" spans="1:7" ht="24.75" customHeight="1">
      <c r="A15" s="8" t="s">
        <v>197</v>
      </c>
      <c r="B15" s="6">
        <v>89406000</v>
      </c>
      <c r="C15" s="6">
        <v>30850263</v>
      </c>
      <c r="D15" s="6">
        <v>0</v>
      </c>
      <c r="E15" s="6">
        <v>11462701</v>
      </c>
      <c r="F15" s="6">
        <f t="shared" si="2"/>
        <v>19387562</v>
      </c>
      <c r="G15" s="6">
        <f t="shared" si="3"/>
        <v>11462701</v>
      </c>
    </row>
    <row r="16" spans="1:7" ht="24.75" customHeight="1">
      <c r="A16" s="8" t="s">
        <v>198</v>
      </c>
      <c r="B16" s="6">
        <f>B17+B18</f>
        <v>115550000</v>
      </c>
      <c r="C16" s="6">
        <f>C17</f>
        <v>8737000</v>
      </c>
      <c r="D16" s="6">
        <f>D17</f>
        <v>0</v>
      </c>
      <c r="E16" s="6">
        <f>E17</f>
        <v>8737025</v>
      </c>
      <c r="F16" s="6">
        <f t="shared" si="2"/>
        <v>-25</v>
      </c>
      <c r="G16" s="6">
        <f t="shared" si="3"/>
        <v>8737025</v>
      </c>
    </row>
    <row r="17" spans="1:7" ht="24.75" customHeight="1">
      <c r="A17" s="8" t="s">
        <v>199</v>
      </c>
      <c r="B17" s="6">
        <v>18500000</v>
      </c>
      <c r="C17" s="6">
        <v>8737000</v>
      </c>
      <c r="D17" s="6">
        <v>0</v>
      </c>
      <c r="E17" s="6">
        <v>8737025</v>
      </c>
      <c r="F17" s="6">
        <f t="shared" si="2"/>
        <v>-25</v>
      </c>
      <c r="G17" s="6">
        <f t="shared" si="3"/>
        <v>8737025</v>
      </c>
    </row>
    <row r="18" spans="1:7" ht="24.75" customHeight="1">
      <c r="A18" s="8" t="s">
        <v>200</v>
      </c>
      <c r="B18" s="6">
        <v>97050000</v>
      </c>
      <c r="C18" s="6">
        <v>0</v>
      </c>
      <c r="D18" s="6">
        <v>0</v>
      </c>
      <c r="E18" s="6">
        <v>0</v>
      </c>
      <c r="F18" s="6">
        <f t="shared" si="2"/>
        <v>0</v>
      </c>
      <c r="G18" s="6">
        <f t="shared" si="3"/>
        <v>0</v>
      </c>
    </row>
    <row r="19" spans="1:7" ht="24.75" customHeight="1">
      <c r="A19" s="9" t="s">
        <v>201</v>
      </c>
      <c r="B19" s="6">
        <f>SUM(B20)</f>
        <v>0</v>
      </c>
      <c r="C19" s="6">
        <f aca="true" t="shared" si="4" ref="C19:E20">C20</f>
        <v>0</v>
      </c>
      <c r="D19" s="6">
        <f t="shared" si="4"/>
        <v>0</v>
      </c>
      <c r="E19" s="6">
        <f t="shared" si="4"/>
        <v>0</v>
      </c>
      <c r="F19" s="6">
        <f aca="true" t="shared" si="5" ref="F19:F27">SUM(C19-E19)</f>
        <v>0</v>
      </c>
      <c r="G19" s="6">
        <f>G20</f>
        <v>0</v>
      </c>
    </row>
    <row r="20" spans="1:7" ht="24.75" customHeight="1">
      <c r="A20" s="7" t="s">
        <v>202</v>
      </c>
      <c r="B20" s="6">
        <f>B21</f>
        <v>0</v>
      </c>
      <c r="C20" s="6">
        <f t="shared" si="4"/>
        <v>0</v>
      </c>
      <c r="D20" s="6">
        <f t="shared" si="4"/>
        <v>0</v>
      </c>
      <c r="E20" s="6">
        <f t="shared" si="4"/>
        <v>0</v>
      </c>
      <c r="F20" s="6">
        <f t="shared" si="5"/>
        <v>0</v>
      </c>
      <c r="G20" s="6">
        <f>G21</f>
        <v>0</v>
      </c>
    </row>
    <row r="21" spans="1:7" ht="24.75" customHeight="1">
      <c r="A21" s="7" t="s">
        <v>203</v>
      </c>
      <c r="B21" s="6">
        <v>0</v>
      </c>
      <c r="C21" s="6">
        <v>0</v>
      </c>
      <c r="D21" s="6">
        <v>0</v>
      </c>
      <c r="E21" s="6">
        <v>0</v>
      </c>
      <c r="F21" s="6">
        <f t="shared" si="5"/>
        <v>0</v>
      </c>
      <c r="G21" s="6">
        <f>E21</f>
        <v>0</v>
      </c>
    </row>
    <row r="22" spans="1:7" ht="24.75" customHeight="1">
      <c r="A22" s="9" t="s">
        <v>204</v>
      </c>
      <c r="B22" s="6">
        <f aca="true" t="shared" si="6" ref="B22:E23">B23</f>
        <v>3420000</v>
      </c>
      <c r="C22" s="6">
        <f t="shared" si="6"/>
        <v>1810000</v>
      </c>
      <c r="D22" s="6">
        <f t="shared" si="6"/>
        <v>0</v>
      </c>
      <c r="E22" s="6">
        <f t="shared" si="6"/>
        <v>110000</v>
      </c>
      <c r="F22" s="6">
        <f t="shared" si="5"/>
        <v>1700000</v>
      </c>
      <c r="G22" s="6">
        <f>G23</f>
        <v>110000</v>
      </c>
    </row>
    <row r="23" spans="1:7" ht="24.75" customHeight="1">
      <c r="A23" s="7" t="s">
        <v>205</v>
      </c>
      <c r="B23" s="6">
        <f t="shared" si="6"/>
        <v>3420000</v>
      </c>
      <c r="C23" s="6">
        <f t="shared" si="6"/>
        <v>1810000</v>
      </c>
      <c r="D23" s="6">
        <f t="shared" si="6"/>
        <v>0</v>
      </c>
      <c r="E23" s="6">
        <f t="shared" si="6"/>
        <v>110000</v>
      </c>
      <c r="F23" s="6">
        <f t="shared" si="5"/>
        <v>1700000</v>
      </c>
      <c r="G23" s="6">
        <f>G24</f>
        <v>110000</v>
      </c>
    </row>
    <row r="24" spans="1:7" ht="24.75" customHeight="1">
      <c r="A24" s="7" t="s">
        <v>206</v>
      </c>
      <c r="B24" s="6">
        <v>3420000</v>
      </c>
      <c r="C24" s="6">
        <v>1810000</v>
      </c>
      <c r="D24" s="6">
        <v>0</v>
      </c>
      <c r="E24" s="6">
        <v>110000</v>
      </c>
      <c r="F24" s="6">
        <f t="shared" si="5"/>
        <v>1700000</v>
      </c>
      <c r="G24" s="6">
        <f>E24</f>
        <v>110000</v>
      </c>
    </row>
    <row r="25" spans="1:7" ht="24.75" customHeight="1">
      <c r="A25" s="9" t="s">
        <v>207</v>
      </c>
      <c r="B25" s="6">
        <f>SUM(B26)</f>
        <v>9288000</v>
      </c>
      <c r="C25" s="6">
        <f>SUM(C26)</f>
        <v>1740000</v>
      </c>
      <c r="D25" s="6">
        <f>SUM(D26)</f>
        <v>30000</v>
      </c>
      <c r="E25" s="6">
        <f>SUM(E26)</f>
        <v>220122</v>
      </c>
      <c r="F25" s="6">
        <f t="shared" si="5"/>
        <v>1519878</v>
      </c>
      <c r="G25" s="6">
        <f>SUM(G26)</f>
        <v>220122</v>
      </c>
    </row>
    <row r="26" spans="1:7" ht="24.75" customHeight="1">
      <c r="A26" s="7" t="s">
        <v>208</v>
      </c>
      <c r="B26" s="6">
        <f>SUM(B27)</f>
        <v>9288000</v>
      </c>
      <c r="C26" s="6">
        <f>SUM(C27)</f>
        <v>1740000</v>
      </c>
      <c r="D26" s="6">
        <f>D27</f>
        <v>30000</v>
      </c>
      <c r="E26" s="6">
        <f>SUM(E27)</f>
        <v>220122</v>
      </c>
      <c r="F26" s="6">
        <f t="shared" si="5"/>
        <v>1519878</v>
      </c>
      <c r="G26" s="6">
        <f>SUM(G27:G27)</f>
        <v>220122</v>
      </c>
    </row>
    <row r="27" spans="1:7" ht="24.75" customHeight="1">
      <c r="A27" s="10" t="s">
        <v>209</v>
      </c>
      <c r="B27" s="11">
        <v>9288000</v>
      </c>
      <c r="C27" s="11">
        <v>1740000</v>
      </c>
      <c r="D27" s="11">
        <v>30000</v>
      </c>
      <c r="E27" s="11">
        <v>220122</v>
      </c>
      <c r="F27" s="11">
        <f t="shared" si="5"/>
        <v>1519878</v>
      </c>
      <c r="G27" s="11">
        <f>E27</f>
        <v>220122</v>
      </c>
    </row>
    <row r="28" spans="1:7" ht="24.75" customHeight="1">
      <c r="A28" s="12" t="s">
        <v>210</v>
      </c>
      <c r="B28" s="11">
        <f aca="true" t="shared" si="7" ref="B28:G28">SUM(B6+B11+B19++B22+B25)</f>
        <v>304771000</v>
      </c>
      <c r="C28" s="11">
        <f t="shared" si="7"/>
        <v>63950263</v>
      </c>
      <c r="D28" s="11">
        <f t="shared" si="7"/>
        <v>7377415</v>
      </c>
      <c r="E28" s="11">
        <f t="shared" si="7"/>
        <v>54197728</v>
      </c>
      <c r="F28" s="11">
        <f t="shared" si="7"/>
        <v>9752535</v>
      </c>
      <c r="G28" s="11">
        <f t="shared" si="7"/>
        <v>54197728</v>
      </c>
    </row>
    <row r="29" ht="15.75">
      <c r="A29" s="13"/>
    </row>
    <row r="30" ht="15.75">
      <c r="A30" s="13"/>
    </row>
    <row r="31" ht="15.75">
      <c r="A31" s="13"/>
    </row>
    <row r="32" ht="15.75">
      <c r="A32" s="13"/>
    </row>
    <row r="33" ht="15.75">
      <c r="A33" s="13"/>
    </row>
    <row r="34" ht="15.75">
      <c r="A34" s="13"/>
    </row>
    <row r="35" ht="15.75">
      <c r="A35" s="13"/>
    </row>
    <row r="36" ht="15.75">
      <c r="A36" s="13"/>
    </row>
    <row r="37" ht="15.75">
      <c r="A37" s="13"/>
    </row>
    <row r="38" ht="15.75">
      <c r="A38" s="13"/>
    </row>
    <row r="39" ht="15.75">
      <c r="A39" s="13"/>
    </row>
    <row r="40" ht="15.75">
      <c r="A40" s="13"/>
    </row>
    <row r="41" ht="15.75">
      <c r="A41" s="13"/>
    </row>
    <row r="42" ht="15.75">
      <c r="A42" s="13"/>
    </row>
    <row r="43" ht="15.75">
      <c r="A43" s="13"/>
    </row>
    <row r="44" ht="15.75">
      <c r="A44" s="13"/>
    </row>
    <row r="45" ht="15.75">
      <c r="A45" s="13"/>
    </row>
    <row r="46" ht="15.75">
      <c r="A46" s="13"/>
    </row>
    <row r="47" ht="15.75">
      <c r="A47" s="13"/>
    </row>
    <row r="48" ht="15.75">
      <c r="A48" s="13"/>
    </row>
    <row r="49" ht="15.75">
      <c r="A49" s="13"/>
    </row>
    <row r="50" ht="15.75">
      <c r="A50" s="13"/>
    </row>
    <row r="51" ht="15.75">
      <c r="A51" s="13"/>
    </row>
    <row r="52" ht="15.75">
      <c r="A52" s="13"/>
    </row>
    <row r="53" ht="15.75">
      <c r="A53" s="13"/>
    </row>
    <row r="54" ht="15.75">
      <c r="A54" s="13"/>
    </row>
    <row r="55" ht="15.75">
      <c r="A55" s="13"/>
    </row>
    <row r="56" ht="15.75">
      <c r="A56" s="13"/>
    </row>
    <row r="57" ht="15.75">
      <c r="A57" s="13"/>
    </row>
    <row r="58" ht="15.75">
      <c r="A58" s="13"/>
    </row>
    <row r="59" ht="15.75">
      <c r="A59" s="13"/>
    </row>
    <row r="60" ht="15.75">
      <c r="A60" s="13"/>
    </row>
    <row r="61" ht="15.75">
      <c r="A61" s="13"/>
    </row>
    <row r="62" ht="15.75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3" ht="15.75">
      <c r="A83" s="13"/>
    </row>
    <row r="84" ht="15.75">
      <c r="A84" s="13"/>
    </row>
    <row r="85" ht="15.75">
      <c r="A85" s="13"/>
    </row>
    <row r="86" ht="15.75">
      <c r="A86" s="13"/>
    </row>
    <row r="87" ht="15.75">
      <c r="A87" s="13"/>
    </row>
    <row r="88" ht="15.75">
      <c r="A88" s="13"/>
    </row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99" ht="15.75">
      <c r="A99" s="13"/>
    </row>
    <row r="100" ht="15.75">
      <c r="A100" s="13"/>
    </row>
    <row r="101" ht="15.75">
      <c r="A101" s="13"/>
    </row>
    <row r="102" ht="15.75">
      <c r="A102" s="13"/>
    </row>
    <row r="103" ht="15.75">
      <c r="A103" s="13"/>
    </row>
    <row r="104" ht="15.75">
      <c r="A104" s="13"/>
    </row>
    <row r="105" ht="15.75">
      <c r="A105" s="13"/>
    </row>
    <row r="106" ht="15.75">
      <c r="A106" s="13"/>
    </row>
    <row r="107" ht="15.75">
      <c r="A107" s="13"/>
    </row>
    <row r="108" ht="15.75">
      <c r="A108" s="13"/>
    </row>
    <row r="109" ht="15.75">
      <c r="A109" s="13"/>
    </row>
    <row r="110" ht="15.75">
      <c r="A110" s="13"/>
    </row>
    <row r="111" ht="15.75">
      <c r="A111" s="13"/>
    </row>
    <row r="112" ht="15.75">
      <c r="A112" s="13"/>
    </row>
    <row r="113" ht="15.75">
      <c r="A113" s="13"/>
    </row>
    <row r="114" ht="15.75">
      <c r="A114" s="13"/>
    </row>
    <row r="115" ht="15.75">
      <c r="A115" s="13"/>
    </row>
    <row r="116" ht="15.75">
      <c r="A116" s="13"/>
    </row>
    <row r="117" ht="15.75">
      <c r="A117" s="13"/>
    </row>
    <row r="118" ht="15.75">
      <c r="A118" s="13"/>
    </row>
    <row r="119" ht="15.75">
      <c r="A119" s="13"/>
    </row>
    <row r="120" ht="15.75">
      <c r="A120" s="13"/>
    </row>
    <row r="121" ht="15.75">
      <c r="A121" s="13"/>
    </row>
    <row r="122" ht="15.75">
      <c r="A122" s="13"/>
    </row>
    <row r="123" ht="15.75">
      <c r="A123" s="13"/>
    </row>
    <row r="124" ht="15.75">
      <c r="A124" s="13"/>
    </row>
    <row r="125" ht="15.75">
      <c r="A125" s="13"/>
    </row>
    <row r="126" ht="15.75">
      <c r="A126" s="13"/>
    </row>
    <row r="127" ht="15.75">
      <c r="A127" s="13"/>
    </row>
    <row r="128" ht="15.75">
      <c r="A128" s="13"/>
    </row>
    <row r="129" ht="15.75">
      <c r="A129" s="13"/>
    </row>
    <row r="130" ht="15.75">
      <c r="A130" s="13"/>
    </row>
    <row r="131" ht="15.75">
      <c r="A131" s="13"/>
    </row>
    <row r="132" ht="15.75">
      <c r="A132" s="13"/>
    </row>
    <row r="133" ht="15.75">
      <c r="A133" s="13"/>
    </row>
    <row r="134" ht="15.75">
      <c r="A134" s="13"/>
    </row>
    <row r="135" ht="15.75">
      <c r="A135" s="13"/>
    </row>
    <row r="136" ht="15.75">
      <c r="A136" s="13"/>
    </row>
    <row r="137" ht="15.75">
      <c r="A137" s="13"/>
    </row>
    <row r="138" ht="15.75">
      <c r="A138" s="13"/>
    </row>
    <row r="139" ht="15.75">
      <c r="A139" s="13"/>
    </row>
    <row r="140" ht="15.75">
      <c r="A140" s="13"/>
    </row>
    <row r="141" ht="15.75">
      <c r="A141" s="13"/>
    </row>
    <row r="142" ht="15.75">
      <c r="A142" s="13"/>
    </row>
    <row r="143" ht="15.75">
      <c r="A143" s="13"/>
    </row>
    <row r="144" ht="15.75">
      <c r="A144" s="13"/>
    </row>
    <row r="145" ht="15.75">
      <c r="A145" s="13"/>
    </row>
    <row r="146" ht="15.75">
      <c r="A146" s="13"/>
    </row>
    <row r="147" ht="15.75">
      <c r="A147" s="13"/>
    </row>
    <row r="148" ht="15.75">
      <c r="A148" s="13"/>
    </row>
    <row r="149" ht="15.75">
      <c r="A149" s="13"/>
    </row>
    <row r="150" ht="15.75">
      <c r="A150" s="13"/>
    </row>
    <row r="151" ht="15.75">
      <c r="A151" s="13"/>
    </row>
    <row r="152" ht="15.75">
      <c r="A152" s="13"/>
    </row>
    <row r="153" ht="15.75">
      <c r="A153" s="13"/>
    </row>
    <row r="154" ht="15.75">
      <c r="A154" s="13"/>
    </row>
    <row r="155" ht="15.75">
      <c r="A155" s="13"/>
    </row>
    <row r="156" ht="15.75">
      <c r="A156" s="13"/>
    </row>
    <row r="157" ht="15.75">
      <c r="A157" s="13"/>
    </row>
    <row r="158" ht="15.75">
      <c r="A158" s="13"/>
    </row>
    <row r="159" ht="15.75">
      <c r="A159" s="13"/>
    </row>
    <row r="160" ht="15.75">
      <c r="A160" s="13"/>
    </row>
    <row r="161" ht="15.75">
      <c r="A161" s="13"/>
    </row>
    <row r="162" ht="15.75">
      <c r="A162" s="13"/>
    </row>
    <row r="163" ht="15.75">
      <c r="A163" s="13"/>
    </row>
    <row r="164" ht="15.75">
      <c r="A164" s="13"/>
    </row>
    <row r="165" ht="15.75">
      <c r="A165" s="13"/>
    </row>
    <row r="166" ht="15.75">
      <c r="A166" s="13"/>
    </row>
    <row r="167" ht="15.75">
      <c r="A167" s="13"/>
    </row>
    <row r="168" ht="15.75">
      <c r="A168" s="13"/>
    </row>
    <row r="169" ht="15.75">
      <c r="A169" s="13"/>
    </row>
    <row r="170" ht="15.75">
      <c r="A170" s="13"/>
    </row>
    <row r="171" ht="15.75">
      <c r="A171" s="13"/>
    </row>
    <row r="172" ht="15.75">
      <c r="A172" s="13"/>
    </row>
    <row r="173" ht="15.75">
      <c r="A173" s="13"/>
    </row>
    <row r="174" ht="15.75">
      <c r="A174" s="13"/>
    </row>
    <row r="175" ht="15.75">
      <c r="A175" s="13"/>
    </row>
    <row r="176" ht="15.75">
      <c r="A176" s="13"/>
    </row>
    <row r="177" ht="15.75">
      <c r="A177" s="13"/>
    </row>
    <row r="178" ht="15.75">
      <c r="A178" s="13"/>
    </row>
    <row r="179" ht="15.75">
      <c r="A179" s="13"/>
    </row>
    <row r="180" ht="15.75">
      <c r="A180" s="13"/>
    </row>
    <row r="181" ht="15.75">
      <c r="A181" s="13"/>
    </row>
    <row r="182" ht="15.75">
      <c r="A182" s="13"/>
    </row>
    <row r="183" ht="15.75">
      <c r="A183" s="13"/>
    </row>
    <row r="184" ht="15.75">
      <c r="A184" s="13"/>
    </row>
    <row r="185" ht="15.75">
      <c r="A185" s="13"/>
    </row>
    <row r="186" ht="15.75">
      <c r="A186" s="13"/>
    </row>
    <row r="187" ht="15.75">
      <c r="A187" s="13"/>
    </row>
    <row r="188" ht="15.75">
      <c r="A188" s="13"/>
    </row>
    <row r="189" ht="15.75">
      <c r="A189" s="13"/>
    </row>
    <row r="190" ht="15.75">
      <c r="A190" s="13"/>
    </row>
    <row r="191" ht="15.75">
      <c r="A191" s="13"/>
    </row>
    <row r="192" ht="15.75">
      <c r="A192" s="13"/>
    </row>
    <row r="193" ht="15.75">
      <c r="A193" s="13"/>
    </row>
    <row r="194" ht="15.75">
      <c r="A194" s="13"/>
    </row>
  </sheetData>
  <mergeCells count="8">
    <mergeCell ref="A1:G1"/>
    <mergeCell ref="A2:G2"/>
    <mergeCell ref="A3:G3"/>
    <mergeCell ref="A4:A5"/>
    <mergeCell ref="B4:B5"/>
    <mergeCell ref="D4:E4"/>
    <mergeCell ref="F4:F5"/>
    <mergeCell ref="G4:G5"/>
  </mergeCells>
  <printOptions/>
  <pageMargins left="0.75" right="0.7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51"/>
  <sheetViews>
    <sheetView workbookViewId="0" topLeftCell="A1">
      <selection activeCell="A1" sqref="A1:F1"/>
    </sheetView>
  </sheetViews>
  <sheetFormatPr defaultColWidth="9.00390625" defaultRowHeight="16.5"/>
  <cols>
    <col min="1" max="1" width="29.375" style="1" customWidth="1"/>
    <col min="2" max="2" width="19.00390625" style="1" customWidth="1"/>
    <col min="3" max="3" width="17.25390625" style="1" customWidth="1"/>
    <col min="4" max="4" width="16.375" style="1" customWidth="1"/>
    <col min="5" max="5" width="17.125" style="1" customWidth="1"/>
    <col min="6" max="6" width="18.75390625" style="1" customWidth="1"/>
    <col min="7" max="16384" width="9.00390625" style="1" customWidth="1"/>
  </cols>
  <sheetData>
    <row r="1" spans="1:6" ht="25.5">
      <c r="A1" s="32" t="s">
        <v>138</v>
      </c>
      <c r="B1" s="33"/>
      <c r="C1" s="33"/>
      <c r="D1" s="33"/>
      <c r="E1" s="33"/>
      <c r="F1" s="33"/>
    </row>
    <row r="2" spans="1:10" ht="27.75">
      <c r="A2" s="34" t="s">
        <v>143</v>
      </c>
      <c r="B2" s="35"/>
      <c r="C2" s="35"/>
      <c r="D2" s="35"/>
      <c r="E2" s="35"/>
      <c r="F2" s="35"/>
      <c r="J2" s="14"/>
    </row>
    <row r="3" spans="1:6" ht="16.5">
      <c r="A3" s="36" t="s">
        <v>212</v>
      </c>
      <c r="B3" s="37"/>
      <c r="C3" s="37"/>
      <c r="D3" s="37"/>
      <c r="E3" s="37"/>
      <c r="F3" s="37"/>
    </row>
    <row r="4" spans="1:6" ht="16.5">
      <c r="A4" s="38" t="s">
        <v>2</v>
      </c>
      <c r="B4" s="38" t="s">
        <v>3</v>
      </c>
      <c r="C4" s="2" t="s">
        <v>4</v>
      </c>
      <c r="D4" s="40" t="s">
        <v>144</v>
      </c>
      <c r="E4" s="41"/>
      <c r="F4" s="42" t="s">
        <v>145</v>
      </c>
    </row>
    <row r="5" spans="1:6" ht="16.5">
      <c r="A5" s="39"/>
      <c r="B5" s="39"/>
      <c r="C5" s="3" t="s">
        <v>139</v>
      </c>
      <c r="D5" s="3" t="s">
        <v>140</v>
      </c>
      <c r="E5" s="4" t="s">
        <v>141</v>
      </c>
      <c r="F5" s="43"/>
    </row>
    <row r="6" spans="1:6" ht="24.75" customHeight="1">
      <c r="A6" s="5" t="s">
        <v>146</v>
      </c>
      <c r="B6" s="6">
        <f>SUM(B37)</f>
        <v>2248921000</v>
      </c>
      <c r="C6" s="6">
        <f>SUM(C37)</f>
        <v>236780100</v>
      </c>
      <c r="D6" s="6">
        <f>SUM(D37)</f>
        <v>19897369</v>
      </c>
      <c r="E6" s="6">
        <f>SUM(E37)</f>
        <v>117151712</v>
      </c>
      <c r="F6" s="6">
        <f>SUM(C6-E6)</f>
        <v>119628388</v>
      </c>
    </row>
    <row r="7" spans="1:6" ht="24.75" customHeight="1">
      <c r="A7" s="15" t="s">
        <v>147</v>
      </c>
      <c r="B7" s="6">
        <f>B8+B13</f>
        <v>236176000</v>
      </c>
      <c r="C7" s="6">
        <f>SUM(C8+C13)</f>
        <v>124828000</v>
      </c>
      <c r="D7" s="6">
        <f>SUM(D8+D13)</f>
        <v>13139228</v>
      </c>
      <c r="E7" s="6">
        <f>SUM(E8+E13)</f>
        <v>106589942</v>
      </c>
      <c r="F7" s="6">
        <f>SUM(C7-E7)</f>
        <v>18238058</v>
      </c>
    </row>
    <row r="8" spans="1:6" ht="24.75" customHeight="1">
      <c r="A8" s="16" t="s">
        <v>148</v>
      </c>
      <c r="B8" s="6">
        <f>SUM(B9:B12)</f>
        <v>229776000</v>
      </c>
      <c r="C8" s="6">
        <f>SUM(C9:C12)</f>
        <v>123241000</v>
      </c>
      <c r="D8" s="6">
        <f>D9+D10</f>
        <v>12959716</v>
      </c>
      <c r="E8" s="6">
        <f>E9+E10+E12</f>
        <v>105825265</v>
      </c>
      <c r="F8" s="6">
        <f>SUM(C8-E8)</f>
        <v>17415735</v>
      </c>
    </row>
    <row r="9" spans="1:6" ht="24.75" customHeight="1">
      <c r="A9" s="16" t="s">
        <v>149</v>
      </c>
      <c r="B9" s="6">
        <v>224338000</v>
      </c>
      <c r="C9" s="6">
        <v>120296000</v>
      </c>
      <c r="D9" s="6">
        <v>11928306</v>
      </c>
      <c r="E9" s="6">
        <v>103808892</v>
      </c>
      <c r="F9" s="6">
        <f>SUM(C9-E9)</f>
        <v>16487108</v>
      </c>
    </row>
    <row r="10" spans="1:6" ht="24.75" customHeight="1">
      <c r="A10" s="7" t="s">
        <v>150</v>
      </c>
      <c r="B10" s="6">
        <v>4796000</v>
      </c>
      <c r="C10" s="6">
        <v>2521000</v>
      </c>
      <c r="D10" s="6">
        <v>1031410</v>
      </c>
      <c r="E10" s="6">
        <v>1612373</v>
      </c>
      <c r="F10" s="6">
        <f>SUM(C10-E10)</f>
        <v>908627</v>
      </c>
    </row>
    <row r="11" spans="1:6" ht="24.75" customHeight="1">
      <c r="A11" s="16" t="s">
        <v>151</v>
      </c>
      <c r="B11" s="6">
        <v>0</v>
      </c>
      <c r="C11" s="6"/>
      <c r="D11" s="6"/>
      <c r="E11" s="6"/>
      <c r="F11" s="6"/>
    </row>
    <row r="12" spans="1:6" ht="24.75" customHeight="1">
      <c r="A12" s="17" t="s">
        <v>152</v>
      </c>
      <c r="B12" s="6">
        <v>642000</v>
      </c>
      <c r="C12" s="6">
        <v>424000</v>
      </c>
      <c r="D12" s="6">
        <v>200000</v>
      </c>
      <c r="E12" s="6">
        <v>404000</v>
      </c>
      <c r="F12" s="6">
        <f aca="true" t="shared" si="0" ref="F12:F27">SUM(C12-E12)</f>
        <v>20000</v>
      </c>
    </row>
    <row r="13" spans="1:6" ht="24.75" customHeight="1">
      <c r="A13" s="16" t="s">
        <v>153</v>
      </c>
      <c r="B13" s="6">
        <f>SUM(B14:B16)</f>
        <v>6400000</v>
      </c>
      <c r="C13" s="6">
        <f>SUM(C14:C16)</f>
        <v>1587000</v>
      </c>
      <c r="D13" s="6">
        <f>D14+D15+D16</f>
        <v>179512</v>
      </c>
      <c r="E13" s="6">
        <f>E14+E15+E16</f>
        <v>764677</v>
      </c>
      <c r="F13" s="6">
        <f t="shared" si="0"/>
        <v>822323</v>
      </c>
    </row>
    <row r="14" spans="1:6" ht="24.75" customHeight="1">
      <c r="A14" s="16" t="s">
        <v>149</v>
      </c>
      <c r="B14" s="6">
        <v>186000</v>
      </c>
      <c r="C14" s="6">
        <v>77000</v>
      </c>
      <c r="D14" s="6">
        <v>1961</v>
      </c>
      <c r="E14" s="6">
        <v>45771</v>
      </c>
      <c r="F14" s="6">
        <f>SUM(C14-E14)</f>
        <v>31229</v>
      </c>
    </row>
    <row r="15" spans="1:6" ht="24.75" customHeight="1">
      <c r="A15" s="7" t="s">
        <v>150</v>
      </c>
      <c r="B15" s="6">
        <v>3645000</v>
      </c>
      <c r="C15" s="6">
        <v>1510000</v>
      </c>
      <c r="D15" s="6">
        <v>177551</v>
      </c>
      <c r="E15" s="6">
        <v>718906</v>
      </c>
      <c r="F15" s="6">
        <f t="shared" si="0"/>
        <v>791094</v>
      </c>
    </row>
    <row r="16" spans="1:6" ht="24.75" customHeight="1">
      <c r="A16" s="16" t="s">
        <v>151</v>
      </c>
      <c r="B16" s="6">
        <v>2569000</v>
      </c>
      <c r="C16" s="6">
        <v>0</v>
      </c>
      <c r="D16" s="6">
        <v>0</v>
      </c>
      <c r="E16" s="6">
        <v>0</v>
      </c>
      <c r="F16" s="6">
        <f t="shared" si="0"/>
        <v>0</v>
      </c>
    </row>
    <row r="17" spans="1:6" ht="24.75" customHeight="1">
      <c r="A17" s="18" t="s">
        <v>154</v>
      </c>
      <c r="B17" s="6">
        <f>SUM(B18)</f>
        <v>121116000</v>
      </c>
      <c r="C17" s="6">
        <f>SUM(C18)</f>
        <v>7800800</v>
      </c>
      <c r="D17" s="6">
        <f>SUM(D18)</f>
        <v>3142576</v>
      </c>
      <c r="E17" s="6">
        <f>SUM(E18)</f>
        <v>5283387</v>
      </c>
      <c r="F17" s="6">
        <f t="shared" si="0"/>
        <v>2517413</v>
      </c>
    </row>
    <row r="18" spans="1:6" ht="24.75" customHeight="1">
      <c r="A18" s="19" t="s">
        <v>155</v>
      </c>
      <c r="B18" s="6">
        <f>SUM(B19:B23)</f>
        <v>121116000</v>
      </c>
      <c r="C18" s="6">
        <f>SUM(C19:C23)</f>
        <v>7800800</v>
      </c>
      <c r="D18" s="6">
        <f>SUM(D19:D23)</f>
        <v>3142576</v>
      </c>
      <c r="E18" s="6">
        <f>SUM(E19:E23)</f>
        <v>5283387</v>
      </c>
      <c r="F18" s="6">
        <f>SUM(C18-E18)</f>
        <v>2517413</v>
      </c>
    </row>
    <row r="19" spans="1:6" ht="24.75" customHeight="1">
      <c r="A19" s="16" t="s">
        <v>149</v>
      </c>
      <c r="B19" s="6">
        <v>8054000</v>
      </c>
      <c r="C19" s="6">
        <v>3930000</v>
      </c>
      <c r="D19" s="6">
        <v>2186055</v>
      </c>
      <c r="E19" s="6">
        <v>3185168</v>
      </c>
      <c r="F19" s="6">
        <f>SUM(C19-E19)</f>
        <v>744832</v>
      </c>
    </row>
    <row r="20" spans="1:6" ht="24.75" customHeight="1">
      <c r="A20" s="7" t="s">
        <v>150</v>
      </c>
      <c r="B20" s="6">
        <v>14395256</v>
      </c>
      <c r="C20" s="6">
        <v>3641056</v>
      </c>
      <c r="D20" s="6">
        <v>926777</v>
      </c>
      <c r="E20" s="6">
        <v>2068475</v>
      </c>
      <c r="F20" s="6">
        <f>SUM(C20-E20)</f>
        <v>1572581</v>
      </c>
    </row>
    <row r="21" spans="1:6" ht="24.75" customHeight="1">
      <c r="A21" s="16" t="s">
        <v>151</v>
      </c>
      <c r="B21" s="6">
        <v>19618744</v>
      </c>
      <c r="C21" s="6">
        <v>29744</v>
      </c>
      <c r="D21" s="6">
        <v>29744</v>
      </c>
      <c r="E21" s="6">
        <v>29744</v>
      </c>
      <c r="F21" s="6">
        <f>SUM(C21-E21)</f>
        <v>0</v>
      </c>
    </row>
    <row r="22" spans="1:6" ht="24.75" customHeight="1">
      <c r="A22" s="17" t="s">
        <v>152</v>
      </c>
      <c r="B22" s="6">
        <v>78048000</v>
      </c>
      <c r="C22" s="6">
        <v>200000</v>
      </c>
      <c r="D22" s="6">
        <v>0</v>
      </c>
      <c r="E22" s="6">
        <v>0</v>
      </c>
      <c r="F22" s="6">
        <f t="shared" si="0"/>
        <v>200000</v>
      </c>
    </row>
    <row r="23" spans="1:6" ht="24.75" customHeight="1">
      <c r="A23" s="7" t="s">
        <v>156</v>
      </c>
      <c r="B23" s="6">
        <v>1000000</v>
      </c>
      <c r="C23" s="6">
        <v>0</v>
      </c>
      <c r="D23" s="6">
        <v>0</v>
      </c>
      <c r="E23" s="6">
        <v>0</v>
      </c>
      <c r="F23" s="6">
        <f t="shared" si="0"/>
        <v>0</v>
      </c>
    </row>
    <row r="24" spans="1:6" ht="24.75" customHeight="1">
      <c r="A24" s="18" t="s">
        <v>157</v>
      </c>
      <c r="B24" s="6">
        <f>SUM(B25)</f>
        <v>20991000</v>
      </c>
      <c r="C24" s="6">
        <f>SUM(C25)</f>
        <v>6490000</v>
      </c>
      <c r="D24" s="6">
        <f>D25</f>
        <v>233156</v>
      </c>
      <c r="E24" s="6">
        <f>SUM(E25)</f>
        <v>607951</v>
      </c>
      <c r="F24" s="6">
        <f t="shared" si="0"/>
        <v>5882049</v>
      </c>
    </row>
    <row r="25" spans="1:6" ht="24.75" customHeight="1">
      <c r="A25" s="16" t="s">
        <v>158</v>
      </c>
      <c r="B25" s="6">
        <f>B26+B27</f>
        <v>20991000</v>
      </c>
      <c r="C25" s="6">
        <f>SUM(C26+C27)</f>
        <v>6490000</v>
      </c>
      <c r="D25" s="6">
        <f>D26</f>
        <v>233156</v>
      </c>
      <c r="E25" s="6">
        <f>E26</f>
        <v>607951</v>
      </c>
      <c r="F25" s="6">
        <f>SUM(C25-E25)</f>
        <v>5882049</v>
      </c>
    </row>
    <row r="26" spans="1:6" ht="24.75" customHeight="1">
      <c r="A26" s="7" t="s">
        <v>150</v>
      </c>
      <c r="B26" s="6">
        <v>14491000</v>
      </c>
      <c r="C26" s="6">
        <v>4220000</v>
      </c>
      <c r="D26" s="6">
        <v>233156</v>
      </c>
      <c r="E26" s="6">
        <v>607951</v>
      </c>
      <c r="F26" s="6">
        <v>3612049</v>
      </c>
    </row>
    <row r="27" spans="1:6" ht="24.75" customHeight="1">
      <c r="A27" s="16" t="s">
        <v>151</v>
      </c>
      <c r="B27" s="6">
        <v>6500000</v>
      </c>
      <c r="C27" s="6">
        <v>2270000</v>
      </c>
      <c r="D27" s="6">
        <v>0</v>
      </c>
      <c r="E27" s="6">
        <v>0</v>
      </c>
      <c r="F27" s="6">
        <f t="shared" si="0"/>
        <v>2270000</v>
      </c>
    </row>
    <row r="28" spans="1:6" ht="24.75" customHeight="1">
      <c r="A28" s="18" t="s">
        <v>159</v>
      </c>
      <c r="B28" s="6">
        <f>B29</f>
        <v>825000</v>
      </c>
      <c r="C28" s="6"/>
      <c r="D28" s="6">
        <v>0</v>
      </c>
      <c r="E28" s="6">
        <v>0</v>
      </c>
      <c r="F28" s="6">
        <f aca="true" t="shared" si="1" ref="F28:F35">SUM(C28-E28)</f>
        <v>0</v>
      </c>
    </row>
    <row r="29" spans="1:6" ht="24.75" customHeight="1">
      <c r="A29" s="7" t="s">
        <v>160</v>
      </c>
      <c r="B29" s="6">
        <f>B30</f>
        <v>825000</v>
      </c>
      <c r="C29" s="6">
        <v>0</v>
      </c>
      <c r="D29" s="6">
        <v>0</v>
      </c>
      <c r="E29" s="6">
        <v>0</v>
      </c>
      <c r="F29" s="6">
        <f t="shared" si="1"/>
        <v>0</v>
      </c>
    </row>
    <row r="30" spans="1:6" ht="24.75" customHeight="1">
      <c r="A30" s="7" t="s">
        <v>156</v>
      </c>
      <c r="B30" s="6">
        <v>825000</v>
      </c>
      <c r="C30" s="6">
        <v>0</v>
      </c>
      <c r="D30" s="6">
        <v>0</v>
      </c>
      <c r="E30" s="6">
        <v>0</v>
      </c>
      <c r="F30" s="6">
        <f t="shared" si="1"/>
        <v>0</v>
      </c>
    </row>
    <row r="31" spans="1:6" ht="24.75" customHeight="1">
      <c r="A31" s="18" t="s">
        <v>161</v>
      </c>
      <c r="B31" s="6">
        <f>SUM(B32)</f>
        <v>1869813000</v>
      </c>
      <c r="C31" s="6">
        <f>SUM(C32)</f>
        <v>97661300</v>
      </c>
      <c r="D31" s="6">
        <f>SUM(D32)</f>
        <v>3382409</v>
      </c>
      <c r="E31" s="6">
        <f>SUM(E32)</f>
        <v>4670432</v>
      </c>
      <c r="F31" s="6">
        <f t="shared" si="1"/>
        <v>92990868</v>
      </c>
    </row>
    <row r="32" spans="1:6" ht="24.75" customHeight="1">
      <c r="A32" s="20" t="s">
        <v>162</v>
      </c>
      <c r="B32" s="6">
        <f>SUM(B33:B36)</f>
        <v>1869813000</v>
      </c>
      <c r="C32" s="6">
        <f>SUM(C33:C36)</f>
        <v>97661300</v>
      </c>
      <c r="D32" s="6">
        <f>SUM(D33:D35)</f>
        <v>3382409</v>
      </c>
      <c r="E32" s="6">
        <f>SUM(E33:E35)</f>
        <v>4670432</v>
      </c>
      <c r="F32" s="6">
        <f t="shared" si="1"/>
        <v>92990868</v>
      </c>
    </row>
    <row r="33" spans="1:6" ht="24.75" customHeight="1">
      <c r="A33" s="16" t="s">
        <v>149</v>
      </c>
      <c r="B33" s="6">
        <v>2671000</v>
      </c>
      <c r="C33" s="6">
        <v>1274700</v>
      </c>
      <c r="D33" s="6">
        <v>647088</v>
      </c>
      <c r="E33" s="6">
        <v>935596</v>
      </c>
      <c r="F33" s="6">
        <v>339104</v>
      </c>
    </row>
    <row r="34" spans="1:6" ht="24.75" customHeight="1">
      <c r="A34" s="7" t="s">
        <v>150</v>
      </c>
      <c r="B34" s="6">
        <v>67929000</v>
      </c>
      <c r="C34" s="6">
        <v>17672600</v>
      </c>
      <c r="D34" s="6">
        <v>2725321</v>
      </c>
      <c r="E34" s="6">
        <v>3724836</v>
      </c>
      <c r="F34" s="6">
        <f t="shared" si="1"/>
        <v>13947764</v>
      </c>
    </row>
    <row r="35" spans="1:6" ht="24.75" customHeight="1">
      <c r="A35" s="16" t="s">
        <v>151</v>
      </c>
      <c r="B35" s="6">
        <v>366113000</v>
      </c>
      <c r="C35" s="6">
        <v>12114000</v>
      </c>
      <c r="D35" s="6">
        <v>10000</v>
      </c>
      <c r="E35" s="6">
        <v>10000</v>
      </c>
      <c r="F35" s="6">
        <f t="shared" si="1"/>
        <v>12104000</v>
      </c>
    </row>
    <row r="36" spans="1:6" ht="24.75" customHeight="1">
      <c r="A36" s="30" t="s">
        <v>152</v>
      </c>
      <c r="B36" s="11">
        <v>1433100000</v>
      </c>
      <c r="C36" s="11">
        <v>66600000</v>
      </c>
      <c r="D36" s="11">
        <v>0</v>
      </c>
      <c r="E36" s="11">
        <v>0</v>
      </c>
      <c r="F36" s="6">
        <f aca="true" t="shared" si="2" ref="F36:F41">SUM(C36-E36)</f>
        <v>66600000</v>
      </c>
    </row>
    <row r="37" spans="1:6" ht="24.75" customHeight="1">
      <c r="A37" s="21" t="s">
        <v>163</v>
      </c>
      <c r="B37" s="11">
        <f>B7+B17+B24+B28+B31</f>
        <v>2248921000</v>
      </c>
      <c r="C37" s="11">
        <f>SUM(C7+C17+C24+C31)</f>
        <v>236780100</v>
      </c>
      <c r="D37" s="11">
        <f>SUM(D7+D17+D24+D31)</f>
        <v>19897369</v>
      </c>
      <c r="E37" s="11">
        <f>SUM(E7+E17+E24+E31)</f>
        <v>117151712</v>
      </c>
      <c r="F37" s="22">
        <f t="shared" si="2"/>
        <v>119628388</v>
      </c>
    </row>
    <row r="38" spans="1:6" ht="24.75" customHeight="1">
      <c r="A38" s="23" t="s">
        <v>164</v>
      </c>
      <c r="B38" s="6">
        <f aca="true" t="shared" si="3" ref="B38:E39">SUM(B39)</f>
        <v>8952584</v>
      </c>
      <c r="C38" s="6">
        <f t="shared" si="3"/>
        <v>0</v>
      </c>
      <c r="D38" s="6">
        <f t="shared" si="3"/>
        <v>2257478</v>
      </c>
      <c r="E38" s="6">
        <f t="shared" si="3"/>
        <v>8145256</v>
      </c>
      <c r="F38" s="6">
        <f t="shared" si="2"/>
        <v>-8145256</v>
      </c>
    </row>
    <row r="39" spans="1:6" ht="24.75" customHeight="1">
      <c r="A39" s="24" t="s">
        <v>165</v>
      </c>
      <c r="B39" s="6">
        <f t="shared" si="3"/>
        <v>8952584</v>
      </c>
      <c r="C39" s="6">
        <f t="shared" si="3"/>
        <v>0</v>
      </c>
      <c r="D39" s="6">
        <f t="shared" si="3"/>
        <v>2257478</v>
      </c>
      <c r="E39" s="6">
        <f t="shared" si="3"/>
        <v>8145256</v>
      </c>
      <c r="F39" s="6">
        <f t="shared" si="2"/>
        <v>-8145256</v>
      </c>
    </row>
    <row r="40" spans="1:6" ht="24.75" customHeight="1">
      <c r="A40" s="25" t="s">
        <v>166</v>
      </c>
      <c r="B40" s="6">
        <v>8952584</v>
      </c>
      <c r="C40" s="6">
        <f>SUM(C41)</f>
        <v>0</v>
      </c>
      <c r="D40" s="6">
        <f>SUM(D41)</f>
        <v>2257478</v>
      </c>
      <c r="E40" s="6">
        <f>SUM(E41)</f>
        <v>8145256</v>
      </c>
      <c r="F40" s="6">
        <f t="shared" si="2"/>
        <v>-8145256</v>
      </c>
    </row>
    <row r="41" spans="1:6" ht="24.75" customHeight="1">
      <c r="A41" s="16" t="s">
        <v>149</v>
      </c>
      <c r="B41" s="6">
        <v>8952584</v>
      </c>
      <c r="C41" s="6">
        <v>0</v>
      </c>
      <c r="D41" s="6">
        <v>2257478</v>
      </c>
      <c r="E41" s="6">
        <v>8145256</v>
      </c>
      <c r="F41" s="6">
        <f t="shared" si="2"/>
        <v>-8145256</v>
      </c>
    </row>
    <row r="42" spans="1:6" ht="24.75" customHeight="1">
      <c r="A42" s="23" t="s">
        <v>167</v>
      </c>
      <c r="B42" s="6">
        <f>B43+B47</f>
        <v>1584275</v>
      </c>
      <c r="C42" s="6">
        <f>C43+C47</f>
        <v>0</v>
      </c>
      <c r="D42" s="6">
        <f>D43+D47</f>
        <v>1474305</v>
      </c>
      <c r="E42" s="6">
        <f>E43+E47</f>
        <v>1584275</v>
      </c>
      <c r="F42" s="6">
        <f>F43+F47</f>
        <v>-1584275</v>
      </c>
    </row>
    <row r="43" spans="1:6" ht="24.75" customHeight="1">
      <c r="A43" s="31" t="s">
        <v>168</v>
      </c>
      <c r="B43" s="6">
        <f>B44</f>
        <v>1584275</v>
      </c>
      <c r="C43" s="6">
        <f>SUM(C44)</f>
        <v>0</v>
      </c>
      <c r="D43" s="6">
        <f>SUM(D44)</f>
        <v>1474305</v>
      </c>
      <c r="E43" s="6">
        <f>SUM(E44)</f>
        <v>1584275</v>
      </c>
      <c r="F43" s="6">
        <f>SUM(F44)</f>
        <v>-1584275</v>
      </c>
    </row>
    <row r="44" spans="1:6" ht="24.75" customHeight="1">
      <c r="A44" s="16" t="s">
        <v>169</v>
      </c>
      <c r="B44" s="6">
        <f>B45+B46</f>
        <v>1584275</v>
      </c>
      <c r="C44" s="6">
        <f>C45+C46</f>
        <v>0</v>
      </c>
      <c r="D44" s="6">
        <f>D45+D46</f>
        <v>1474305</v>
      </c>
      <c r="E44" s="6">
        <f>E45+E46</f>
        <v>1584275</v>
      </c>
      <c r="F44" s="6">
        <f>F45+F46</f>
        <v>-1584275</v>
      </c>
    </row>
    <row r="45" spans="1:6" ht="24.75" customHeight="1">
      <c r="A45" s="16" t="s">
        <v>149</v>
      </c>
      <c r="B45" s="6">
        <v>1535275</v>
      </c>
      <c r="C45" s="6">
        <v>0</v>
      </c>
      <c r="D45" s="6">
        <v>1474305</v>
      </c>
      <c r="E45" s="6">
        <v>1535275</v>
      </c>
      <c r="F45" s="6">
        <f>SUM(C45-E45)</f>
        <v>-1535275</v>
      </c>
    </row>
    <row r="46" spans="1:6" ht="24.75" customHeight="1">
      <c r="A46" s="17" t="s">
        <v>152</v>
      </c>
      <c r="B46" s="6">
        <v>49000</v>
      </c>
      <c r="C46" s="6">
        <v>0</v>
      </c>
      <c r="D46" s="6"/>
      <c r="E46" s="6">
        <v>49000</v>
      </c>
      <c r="F46" s="6">
        <f>SUM(C46-E46)</f>
        <v>-49000</v>
      </c>
    </row>
    <row r="47" spans="1:6" ht="24.75" customHeight="1">
      <c r="A47" s="18" t="s">
        <v>170</v>
      </c>
      <c r="B47" s="6">
        <f aca="true" t="shared" si="4" ref="B47:E48">B48</f>
        <v>0</v>
      </c>
      <c r="C47" s="6">
        <f t="shared" si="4"/>
        <v>0</v>
      </c>
      <c r="D47" s="6">
        <f t="shared" si="4"/>
        <v>0</v>
      </c>
      <c r="E47" s="6">
        <f t="shared" si="4"/>
        <v>0</v>
      </c>
      <c r="F47" s="6">
        <f>SUM(F48)</f>
        <v>0</v>
      </c>
    </row>
    <row r="48" spans="1:6" ht="24.75" customHeight="1">
      <c r="A48" s="26" t="s">
        <v>170</v>
      </c>
      <c r="B48" s="6">
        <f t="shared" si="4"/>
        <v>0</v>
      </c>
      <c r="C48" s="6">
        <f t="shared" si="4"/>
        <v>0</v>
      </c>
      <c r="D48" s="6">
        <f t="shared" si="4"/>
        <v>0</v>
      </c>
      <c r="E48" s="6">
        <f t="shared" si="4"/>
        <v>0</v>
      </c>
      <c r="F48" s="6">
        <f>SUM(F49)</f>
        <v>0</v>
      </c>
    </row>
    <row r="49" spans="1:6" ht="24.75" customHeight="1">
      <c r="A49" s="27" t="s">
        <v>171</v>
      </c>
      <c r="B49" s="6">
        <v>0</v>
      </c>
      <c r="C49" s="6">
        <f>B49</f>
        <v>0</v>
      </c>
      <c r="D49" s="6">
        <v>0</v>
      </c>
      <c r="E49" s="6">
        <v>0</v>
      </c>
      <c r="F49" s="6">
        <f>C49-E49</f>
        <v>0</v>
      </c>
    </row>
    <row r="50" spans="1:6" ht="16.5">
      <c r="A50" s="28" t="s">
        <v>172</v>
      </c>
      <c r="B50" s="22">
        <f>SUM(B38+B42)</f>
        <v>10536859</v>
      </c>
      <c r="C50" s="22">
        <f>SUM(C38+C42)</f>
        <v>0</v>
      </c>
      <c r="D50" s="22">
        <f>SUM(D38+D42)</f>
        <v>3731783</v>
      </c>
      <c r="E50" s="22">
        <f>SUM(E38+E42)</f>
        <v>9729531</v>
      </c>
      <c r="F50" s="22">
        <f>SUM(F38+F42)</f>
        <v>-9729531</v>
      </c>
    </row>
    <row r="51" spans="1:6" ht="16.5">
      <c r="A51" s="29" t="s">
        <v>173</v>
      </c>
      <c r="B51" s="11">
        <f>SUM(B37+B50)</f>
        <v>2259457859</v>
      </c>
      <c r="C51" s="11">
        <f>SUM(C37+C50)</f>
        <v>236780100</v>
      </c>
      <c r="D51" s="11">
        <f>SUM(D37+D50)</f>
        <v>23629152</v>
      </c>
      <c r="E51" s="11">
        <f>SUM(E37+E50)</f>
        <v>126881243</v>
      </c>
      <c r="F51" s="11">
        <f>SUM(F37+F50)</f>
        <v>109898857</v>
      </c>
    </row>
  </sheetData>
  <mergeCells count="7">
    <mergeCell ref="A1:F1"/>
    <mergeCell ref="A2:F2"/>
    <mergeCell ref="A3:F3"/>
    <mergeCell ref="A4:A5"/>
    <mergeCell ref="B4:B5"/>
    <mergeCell ref="D4:E4"/>
    <mergeCell ref="F4:F5"/>
  </mergeCells>
  <printOptions/>
  <pageMargins left="0.75" right="0.75" top="1" bottom="1" header="0.5" footer="0.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G194"/>
  <sheetViews>
    <sheetView workbookViewId="0" topLeftCell="A1">
      <selection activeCell="A1" sqref="A1:G1"/>
    </sheetView>
  </sheetViews>
  <sheetFormatPr defaultColWidth="9.00390625" defaultRowHeight="16.5"/>
  <cols>
    <col min="1" max="1" width="27.375" style="1" customWidth="1"/>
    <col min="2" max="2" width="17.50390625" style="1" customWidth="1"/>
    <col min="3" max="3" width="16.25390625" style="1" customWidth="1"/>
    <col min="4" max="4" width="15.25390625" style="1" customWidth="1"/>
    <col min="5" max="5" width="16.125" style="1" customWidth="1"/>
    <col min="6" max="6" width="18.75390625" style="1" customWidth="1"/>
    <col min="7" max="7" width="17.875" style="1" customWidth="1"/>
    <col min="8" max="16384" width="9.00390625" style="1" customWidth="1"/>
  </cols>
  <sheetData>
    <row r="1" spans="1:7" ht="25.5">
      <c r="A1" s="32" t="s">
        <v>213</v>
      </c>
      <c r="B1" s="33"/>
      <c r="C1" s="33"/>
      <c r="D1" s="33"/>
      <c r="E1" s="33"/>
      <c r="F1" s="33"/>
      <c r="G1" s="33"/>
    </row>
    <row r="2" spans="1:7" ht="27.75">
      <c r="A2" s="34" t="s">
        <v>214</v>
      </c>
      <c r="B2" s="35"/>
      <c r="C2" s="35"/>
      <c r="D2" s="35"/>
      <c r="E2" s="35"/>
      <c r="F2" s="35"/>
      <c r="G2" s="35"/>
    </row>
    <row r="3" spans="1:7" ht="16.5">
      <c r="A3" s="36" t="s">
        <v>278</v>
      </c>
      <c r="B3" s="37"/>
      <c r="C3" s="37"/>
      <c r="D3" s="37"/>
      <c r="E3" s="37"/>
      <c r="F3" s="37"/>
      <c r="G3" s="37"/>
    </row>
    <row r="4" spans="1:7" ht="18.75" customHeight="1">
      <c r="A4" s="38" t="s">
        <v>215</v>
      </c>
      <c r="B4" s="38" t="s">
        <v>216</v>
      </c>
      <c r="C4" s="2" t="s">
        <v>217</v>
      </c>
      <c r="D4" s="40" t="s">
        <v>218</v>
      </c>
      <c r="E4" s="41"/>
      <c r="F4" s="38" t="s">
        <v>219</v>
      </c>
      <c r="G4" s="38" t="s">
        <v>220</v>
      </c>
    </row>
    <row r="5" spans="1:7" ht="16.5">
      <c r="A5" s="39"/>
      <c r="B5" s="39"/>
      <c r="C5" s="3" t="s">
        <v>221</v>
      </c>
      <c r="D5" s="3" t="s">
        <v>222</v>
      </c>
      <c r="E5" s="4" t="s">
        <v>223</v>
      </c>
      <c r="F5" s="39"/>
      <c r="G5" s="39"/>
    </row>
    <row r="6" spans="1:7" ht="24.75" customHeight="1">
      <c r="A6" s="5" t="s">
        <v>224</v>
      </c>
      <c r="B6" s="6">
        <f aca="true" t="shared" si="0" ref="B6:G6">SUM(B7)</f>
        <v>9500000</v>
      </c>
      <c r="C6" s="6">
        <f t="shared" si="0"/>
        <v>3636000</v>
      </c>
      <c r="D6" s="6">
        <f t="shared" si="0"/>
        <v>1415705</v>
      </c>
      <c r="E6" s="6">
        <f t="shared" si="0"/>
        <v>5303465</v>
      </c>
      <c r="F6" s="6">
        <f t="shared" si="0"/>
        <v>-1667465</v>
      </c>
      <c r="G6" s="6">
        <f t="shared" si="0"/>
        <v>5303465</v>
      </c>
    </row>
    <row r="7" spans="1:7" ht="24.75" customHeight="1">
      <c r="A7" s="7" t="s">
        <v>225</v>
      </c>
      <c r="B7" s="6">
        <f>SUM(B8:B10)</f>
        <v>9500000</v>
      </c>
      <c r="C7" s="6">
        <f>SUM(C8:C9)</f>
        <v>3636000</v>
      </c>
      <c r="D7" s="6">
        <f>D8+D9+D10</f>
        <v>1415705</v>
      </c>
      <c r="E7" s="6">
        <f>E8+E9+E10</f>
        <v>5303465</v>
      </c>
      <c r="F7" s="6">
        <f>C7-E7</f>
        <v>-1667465</v>
      </c>
      <c r="G7" s="6">
        <f>SUM(G8:G10)</f>
        <v>5303465</v>
      </c>
    </row>
    <row r="8" spans="1:7" ht="24.75" customHeight="1">
      <c r="A8" s="7" t="s">
        <v>226</v>
      </c>
      <c r="B8" s="6">
        <v>7000000</v>
      </c>
      <c r="C8" s="6">
        <v>2916000</v>
      </c>
      <c r="D8" s="6">
        <v>1271305</v>
      </c>
      <c r="E8" s="6">
        <v>4828099</v>
      </c>
      <c r="F8" s="6">
        <f>C8-E8</f>
        <v>-1912099</v>
      </c>
      <c r="G8" s="6">
        <f>E8</f>
        <v>4828099</v>
      </c>
    </row>
    <row r="9" spans="1:7" ht="24.75" customHeight="1">
      <c r="A9" s="8" t="s">
        <v>227</v>
      </c>
      <c r="B9" s="6">
        <v>2500000</v>
      </c>
      <c r="C9" s="6">
        <v>720000</v>
      </c>
      <c r="D9" s="6">
        <v>80000</v>
      </c>
      <c r="E9" s="6">
        <v>360000</v>
      </c>
      <c r="F9" s="6">
        <f>C9-E9</f>
        <v>360000</v>
      </c>
      <c r="G9" s="6">
        <f>E9</f>
        <v>360000</v>
      </c>
    </row>
    <row r="10" spans="1:7" ht="24.75" customHeight="1">
      <c r="A10" s="7" t="s">
        <v>228</v>
      </c>
      <c r="B10" s="6">
        <v>0</v>
      </c>
      <c r="C10" s="6">
        <v>0</v>
      </c>
      <c r="D10" s="6">
        <v>64400</v>
      </c>
      <c r="E10" s="6">
        <v>115366</v>
      </c>
      <c r="F10" s="6">
        <f>C10-E10</f>
        <v>-115366</v>
      </c>
      <c r="G10" s="6">
        <f>E10</f>
        <v>115366</v>
      </c>
    </row>
    <row r="11" spans="1:7" ht="24.75" customHeight="1">
      <c r="A11" s="9" t="s">
        <v>229</v>
      </c>
      <c r="B11" s="6">
        <f aca="true" t="shared" si="1" ref="B11:G11">SUM(B12+B16)</f>
        <v>282563000</v>
      </c>
      <c r="C11" s="6">
        <f t="shared" si="1"/>
        <v>170328263</v>
      </c>
      <c r="D11" s="6">
        <f t="shared" si="1"/>
        <v>180041113</v>
      </c>
      <c r="E11" s="6">
        <f t="shared" si="1"/>
        <v>230020959</v>
      </c>
      <c r="F11" s="6">
        <f t="shared" si="1"/>
        <v>-59692696</v>
      </c>
      <c r="G11" s="6">
        <f t="shared" si="1"/>
        <v>230020959</v>
      </c>
    </row>
    <row r="12" spans="1:7" ht="24.75" customHeight="1">
      <c r="A12" s="7" t="s">
        <v>230</v>
      </c>
      <c r="B12" s="6">
        <f>SUM(B13:B15)</f>
        <v>167013000</v>
      </c>
      <c r="C12" s="6">
        <f>SUM(C13:C15)</f>
        <v>62400263</v>
      </c>
      <c r="D12" s="6">
        <f>SUM(D13:D15)</f>
        <v>82989305</v>
      </c>
      <c r="E12" s="6">
        <f>SUM(E13:E15)</f>
        <v>124232126</v>
      </c>
      <c r="F12" s="6">
        <f aca="true" t="shared" si="2" ref="F12:F27">SUM(C12-E12)</f>
        <v>-61831863</v>
      </c>
      <c r="G12" s="6">
        <f aca="true" t="shared" si="3" ref="G12:G18">E12</f>
        <v>124232126</v>
      </c>
    </row>
    <row r="13" spans="1:7" ht="24.75" customHeight="1">
      <c r="A13" s="8" t="s">
        <v>231</v>
      </c>
      <c r="B13" s="6">
        <v>27000000</v>
      </c>
      <c r="C13" s="6">
        <v>11250000</v>
      </c>
      <c r="D13" s="6">
        <v>2657355</v>
      </c>
      <c r="E13" s="6">
        <v>13691436</v>
      </c>
      <c r="F13" s="6">
        <f t="shared" si="2"/>
        <v>-2441436</v>
      </c>
      <c r="G13" s="6">
        <f t="shared" si="3"/>
        <v>13691436</v>
      </c>
    </row>
    <row r="14" spans="1:7" ht="24.75" customHeight="1">
      <c r="A14" s="8" t="s">
        <v>232</v>
      </c>
      <c r="B14" s="6">
        <v>50607000</v>
      </c>
      <c r="C14" s="6">
        <v>13000000</v>
      </c>
      <c r="D14" s="6">
        <v>4388725</v>
      </c>
      <c r="E14" s="6">
        <v>23134764</v>
      </c>
      <c r="F14" s="6">
        <f t="shared" si="2"/>
        <v>-10134764</v>
      </c>
      <c r="G14" s="6">
        <f t="shared" si="3"/>
        <v>23134764</v>
      </c>
    </row>
    <row r="15" spans="1:7" ht="24.75" customHeight="1">
      <c r="A15" s="8" t="s">
        <v>233</v>
      </c>
      <c r="B15" s="6">
        <v>89406000</v>
      </c>
      <c r="C15" s="6">
        <v>38150263</v>
      </c>
      <c r="D15" s="6">
        <v>75943225</v>
      </c>
      <c r="E15" s="6">
        <v>87405926</v>
      </c>
      <c r="F15" s="6">
        <f t="shared" si="2"/>
        <v>-49255663</v>
      </c>
      <c r="G15" s="6">
        <f t="shared" si="3"/>
        <v>87405926</v>
      </c>
    </row>
    <row r="16" spans="1:7" ht="24.75" customHeight="1">
      <c r="A16" s="8" t="s">
        <v>234</v>
      </c>
      <c r="B16" s="6">
        <f>B17+B18</f>
        <v>115550000</v>
      </c>
      <c r="C16" s="6">
        <f>C17+C18</f>
        <v>107928000</v>
      </c>
      <c r="D16" s="6">
        <f>D17+D18</f>
        <v>97051808</v>
      </c>
      <c r="E16" s="6">
        <f>E17+E18</f>
        <v>105788833</v>
      </c>
      <c r="F16" s="6">
        <f t="shared" si="2"/>
        <v>2139167</v>
      </c>
      <c r="G16" s="6">
        <f t="shared" si="3"/>
        <v>105788833</v>
      </c>
    </row>
    <row r="17" spans="1:7" ht="24.75" customHeight="1">
      <c r="A17" s="8" t="s">
        <v>235</v>
      </c>
      <c r="B17" s="6">
        <v>18500000</v>
      </c>
      <c r="C17" s="6">
        <v>10878000</v>
      </c>
      <c r="D17" s="6">
        <v>3386213</v>
      </c>
      <c r="E17" s="6">
        <v>12123238</v>
      </c>
      <c r="F17" s="6">
        <f t="shared" si="2"/>
        <v>-1245238</v>
      </c>
      <c r="G17" s="6">
        <f t="shared" si="3"/>
        <v>12123238</v>
      </c>
    </row>
    <row r="18" spans="1:7" ht="24.75" customHeight="1">
      <c r="A18" s="8" t="s">
        <v>236</v>
      </c>
      <c r="B18" s="6">
        <v>97050000</v>
      </c>
      <c r="C18" s="6">
        <v>97050000</v>
      </c>
      <c r="D18" s="6">
        <v>93665595</v>
      </c>
      <c r="E18" s="6">
        <f>D18</f>
        <v>93665595</v>
      </c>
      <c r="F18" s="6">
        <f t="shared" si="2"/>
        <v>3384405</v>
      </c>
      <c r="G18" s="6">
        <f t="shared" si="3"/>
        <v>93665595</v>
      </c>
    </row>
    <row r="19" spans="1:7" ht="24.75" customHeight="1">
      <c r="A19" s="9" t="s">
        <v>237</v>
      </c>
      <c r="B19" s="6">
        <f>SUM(B20)</f>
        <v>0</v>
      </c>
      <c r="C19" s="6">
        <f aca="true" t="shared" si="4" ref="C19:E20">C20</f>
        <v>0</v>
      </c>
      <c r="D19" s="6">
        <f t="shared" si="4"/>
        <v>0</v>
      </c>
      <c r="E19" s="6">
        <f t="shared" si="4"/>
        <v>0</v>
      </c>
      <c r="F19" s="6">
        <f t="shared" si="2"/>
        <v>0</v>
      </c>
      <c r="G19" s="6">
        <f>G20</f>
        <v>0</v>
      </c>
    </row>
    <row r="20" spans="1:7" ht="24.75" customHeight="1">
      <c r="A20" s="7" t="s">
        <v>238</v>
      </c>
      <c r="B20" s="6">
        <f>B21</f>
        <v>0</v>
      </c>
      <c r="C20" s="6">
        <f t="shared" si="4"/>
        <v>0</v>
      </c>
      <c r="D20" s="6">
        <f t="shared" si="4"/>
        <v>0</v>
      </c>
      <c r="E20" s="6">
        <f t="shared" si="4"/>
        <v>0</v>
      </c>
      <c r="F20" s="6">
        <f t="shared" si="2"/>
        <v>0</v>
      </c>
      <c r="G20" s="6">
        <f>G21</f>
        <v>0</v>
      </c>
    </row>
    <row r="21" spans="1:7" ht="24.75" customHeight="1">
      <c r="A21" s="7" t="s">
        <v>239</v>
      </c>
      <c r="B21" s="6">
        <v>0</v>
      </c>
      <c r="C21" s="6">
        <v>0</v>
      </c>
      <c r="D21" s="6">
        <v>0</v>
      </c>
      <c r="E21" s="6">
        <v>0</v>
      </c>
      <c r="F21" s="6">
        <f t="shared" si="2"/>
        <v>0</v>
      </c>
      <c r="G21" s="6">
        <f>E21</f>
        <v>0</v>
      </c>
    </row>
    <row r="22" spans="1:7" ht="24.75" customHeight="1">
      <c r="A22" s="9" t="s">
        <v>240</v>
      </c>
      <c r="B22" s="6">
        <f aca="true" t="shared" si="5" ref="B22:E23">B23</f>
        <v>3420000</v>
      </c>
      <c r="C22" s="6">
        <f t="shared" si="5"/>
        <v>1810000</v>
      </c>
      <c r="D22" s="6">
        <f t="shared" si="5"/>
        <v>3200000</v>
      </c>
      <c r="E22" s="6">
        <f t="shared" si="5"/>
        <v>3310000</v>
      </c>
      <c r="F22" s="6">
        <f t="shared" si="2"/>
        <v>-1500000</v>
      </c>
      <c r="G22" s="6">
        <f>G23</f>
        <v>3310000</v>
      </c>
    </row>
    <row r="23" spans="1:7" ht="24.75" customHeight="1">
      <c r="A23" s="7" t="s">
        <v>241</v>
      </c>
      <c r="B23" s="6">
        <f t="shared" si="5"/>
        <v>3420000</v>
      </c>
      <c r="C23" s="6">
        <f t="shared" si="5"/>
        <v>1810000</v>
      </c>
      <c r="D23" s="6">
        <f t="shared" si="5"/>
        <v>3200000</v>
      </c>
      <c r="E23" s="6">
        <f t="shared" si="5"/>
        <v>3310000</v>
      </c>
      <c r="F23" s="6">
        <f t="shared" si="2"/>
        <v>-1500000</v>
      </c>
      <c r="G23" s="6">
        <f>G24</f>
        <v>3310000</v>
      </c>
    </row>
    <row r="24" spans="1:7" ht="24.75" customHeight="1">
      <c r="A24" s="7" t="s">
        <v>242</v>
      </c>
      <c r="B24" s="6">
        <v>3420000</v>
      </c>
      <c r="C24" s="6">
        <v>1810000</v>
      </c>
      <c r="D24" s="6">
        <v>3200000</v>
      </c>
      <c r="E24" s="6">
        <v>3310000</v>
      </c>
      <c r="F24" s="6">
        <f t="shared" si="2"/>
        <v>-1500000</v>
      </c>
      <c r="G24" s="6">
        <f>E24</f>
        <v>3310000</v>
      </c>
    </row>
    <row r="25" spans="1:7" ht="24.75" customHeight="1">
      <c r="A25" s="9" t="s">
        <v>243</v>
      </c>
      <c r="B25" s="6">
        <f>SUM(B26)</f>
        <v>9288000</v>
      </c>
      <c r="C25" s="6">
        <f>SUM(C26)</f>
        <v>6198000</v>
      </c>
      <c r="D25" s="6">
        <f>SUM(D26)</f>
        <v>4599015</v>
      </c>
      <c r="E25" s="6">
        <f>SUM(E26)</f>
        <v>4819137</v>
      </c>
      <c r="F25" s="6">
        <f t="shared" si="2"/>
        <v>1378863</v>
      </c>
      <c r="G25" s="6">
        <f>SUM(G26)</f>
        <v>4819137</v>
      </c>
    </row>
    <row r="26" spans="1:7" ht="24.75" customHeight="1">
      <c r="A26" s="7" t="s">
        <v>244</v>
      </c>
      <c r="B26" s="6">
        <f>SUM(B27)</f>
        <v>9288000</v>
      </c>
      <c r="C26" s="6">
        <f>SUM(C27)</f>
        <v>6198000</v>
      </c>
      <c r="D26" s="6">
        <f>D27</f>
        <v>4599015</v>
      </c>
      <c r="E26" s="6">
        <f>SUM(E27)</f>
        <v>4819137</v>
      </c>
      <c r="F26" s="6">
        <f t="shared" si="2"/>
        <v>1378863</v>
      </c>
      <c r="G26" s="6">
        <f>SUM(G27:G27)</f>
        <v>4819137</v>
      </c>
    </row>
    <row r="27" spans="1:7" ht="24.75" customHeight="1">
      <c r="A27" s="10" t="s">
        <v>245</v>
      </c>
      <c r="B27" s="11">
        <v>9288000</v>
      </c>
      <c r="C27" s="11">
        <v>6198000</v>
      </c>
      <c r="D27" s="11">
        <v>4599015</v>
      </c>
      <c r="E27" s="11">
        <v>4819137</v>
      </c>
      <c r="F27" s="11">
        <f t="shared" si="2"/>
        <v>1378863</v>
      </c>
      <c r="G27" s="11">
        <f>E27</f>
        <v>4819137</v>
      </c>
    </row>
    <row r="28" spans="1:7" ht="24.75" customHeight="1">
      <c r="A28" s="12" t="s">
        <v>246</v>
      </c>
      <c r="B28" s="11">
        <f aca="true" t="shared" si="6" ref="B28:G28">SUM(B6+B11+B19++B22+B25)</f>
        <v>304771000</v>
      </c>
      <c r="C28" s="11">
        <f t="shared" si="6"/>
        <v>181972263</v>
      </c>
      <c r="D28" s="11">
        <f t="shared" si="6"/>
        <v>189255833</v>
      </c>
      <c r="E28" s="11">
        <f t="shared" si="6"/>
        <v>243453561</v>
      </c>
      <c r="F28" s="11">
        <f t="shared" si="6"/>
        <v>-61481298</v>
      </c>
      <c r="G28" s="11">
        <f t="shared" si="6"/>
        <v>243453561</v>
      </c>
    </row>
    <row r="29" ht="15.75">
      <c r="A29" s="13"/>
    </row>
    <row r="30" ht="15.75">
      <c r="A30" s="13"/>
    </row>
    <row r="31" ht="15.75">
      <c r="A31" s="13"/>
    </row>
    <row r="32" ht="15.75">
      <c r="A32" s="13"/>
    </row>
    <row r="33" ht="15.75">
      <c r="A33" s="13"/>
    </row>
    <row r="34" ht="15.75">
      <c r="A34" s="13"/>
    </row>
    <row r="35" ht="15.75">
      <c r="A35" s="13"/>
    </row>
    <row r="36" ht="15.75">
      <c r="A36" s="13"/>
    </row>
    <row r="37" ht="15.75">
      <c r="A37" s="13"/>
    </row>
    <row r="38" ht="15.75">
      <c r="A38" s="13"/>
    </row>
    <row r="39" ht="15.75">
      <c r="A39" s="13"/>
    </row>
    <row r="40" ht="15.75">
      <c r="A40" s="13"/>
    </row>
    <row r="41" ht="15.75">
      <c r="A41" s="13"/>
    </row>
    <row r="42" ht="15.75">
      <c r="A42" s="13"/>
    </row>
    <row r="43" ht="15.75">
      <c r="A43" s="13"/>
    </row>
    <row r="44" ht="15.75">
      <c r="A44" s="13"/>
    </row>
    <row r="45" ht="15.75">
      <c r="A45" s="13"/>
    </row>
    <row r="46" ht="15.75">
      <c r="A46" s="13"/>
    </row>
    <row r="47" ht="15.75">
      <c r="A47" s="13"/>
    </row>
    <row r="48" ht="15.75">
      <c r="A48" s="13"/>
    </row>
    <row r="49" ht="15.75">
      <c r="A49" s="13"/>
    </row>
    <row r="50" ht="15.75">
      <c r="A50" s="13"/>
    </row>
    <row r="51" ht="15.75">
      <c r="A51" s="13"/>
    </row>
    <row r="52" ht="15.75">
      <c r="A52" s="13"/>
    </row>
    <row r="53" ht="15.75">
      <c r="A53" s="13"/>
    </row>
    <row r="54" ht="15.75">
      <c r="A54" s="13"/>
    </row>
    <row r="55" ht="15.75">
      <c r="A55" s="13"/>
    </row>
    <row r="56" ht="15.75">
      <c r="A56" s="13"/>
    </row>
    <row r="57" ht="15.75">
      <c r="A57" s="13"/>
    </row>
    <row r="58" ht="15.75">
      <c r="A58" s="13"/>
    </row>
    <row r="59" ht="15.75">
      <c r="A59" s="13"/>
    </row>
    <row r="60" ht="15.75">
      <c r="A60" s="13"/>
    </row>
    <row r="61" ht="15.75">
      <c r="A61" s="13"/>
    </row>
    <row r="62" ht="15.75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3" ht="15.75">
      <c r="A83" s="13"/>
    </row>
    <row r="84" ht="15.75">
      <c r="A84" s="13"/>
    </row>
    <row r="85" ht="15.75">
      <c r="A85" s="13"/>
    </row>
    <row r="86" ht="15.75">
      <c r="A86" s="13"/>
    </row>
    <row r="87" ht="15.75">
      <c r="A87" s="13"/>
    </row>
    <row r="88" ht="15.75">
      <c r="A88" s="13"/>
    </row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99" ht="15.75">
      <c r="A99" s="13"/>
    </row>
    <row r="100" ht="15.75">
      <c r="A100" s="13"/>
    </row>
    <row r="101" ht="15.75">
      <c r="A101" s="13"/>
    </row>
    <row r="102" ht="15.75">
      <c r="A102" s="13"/>
    </row>
    <row r="103" ht="15.75">
      <c r="A103" s="13"/>
    </row>
    <row r="104" ht="15.75">
      <c r="A104" s="13"/>
    </row>
    <row r="105" ht="15.75">
      <c r="A105" s="13"/>
    </row>
    <row r="106" ht="15.75">
      <c r="A106" s="13"/>
    </row>
    <row r="107" ht="15.75">
      <c r="A107" s="13"/>
    </row>
    <row r="108" ht="15.75">
      <c r="A108" s="13"/>
    </row>
    <row r="109" ht="15.75">
      <c r="A109" s="13"/>
    </row>
    <row r="110" ht="15.75">
      <c r="A110" s="13"/>
    </row>
    <row r="111" ht="15.75">
      <c r="A111" s="13"/>
    </row>
    <row r="112" ht="15.75">
      <c r="A112" s="13"/>
    </row>
    <row r="113" ht="15.75">
      <c r="A113" s="13"/>
    </row>
    <row r="114" ht="15.75">
      <c r="A114" s="13"/>
    </row>
    <row r="115" ht="15.75">
      <c r="A115" s="13"/>
    </row>
    <row r="116" ht="15.75">
      <c r="A116" s="13"/>
    </row>
    <row r="117" ht="15.75">
      <c r="A117" s="13"/>
    </row>
    <row r="118" ht="15.75">
      <c r="A118" s="13"/>
    </row>
    <row r="119" ht="15.75">
      <c r="A119" s="13"/>
    </row>
    <row r="120" ht="15.75">
      <c r="A120" s="13"/>
    </row>
    <row r="121" ht="15.75">
      <c r="A121" s="13"/>
    </row>
    <row r="122" ht="15.75">
      <c r="A122" s="13"/>
    </row>
    <row r="123" ht="15.75">
      <c r="A123" s="13"/>
    </row>
    <row r="124" ht="15.75">
      <c r="A124" s="13"/>
    </row>
    <row r="125" ht="15.75">
      <c r="A125" s="13"/>
    </row>
    <row r="126" ht="15.75">
      <c r="A126" s="13"/>
    </row>
    <row r="127" ht="15.75">
      <c r="A127" s="13"/>
    </row>
    <row r="128" ht="15.75">
      <c r="A128" s="13"/>
    </row>
    <row r="129" ht="15.75">
      <c r="A129" s="13"/>
    </row>
    <row r="130" ht="15.75">
      <c r="A130" s="13"/>
    </row>
    <row r="131" ht="15.75">
      <c r="A131" s="13"/>
    </row>
    <row r="132" ht="15.75">
      <c r="A132" s="13"/>
    </row>
    <row r="133" ht="15.75">
      <c r="A133" s="13"/>
    </row>
    <row r="134" ht="15.75">
      <c r="A134" s="13"/>
    </row>
    <row r="135" ht="15.75">
      <c r="A135" s="13"/>
    </row>
    <row r="136" ht="15.75">
      <c r="A136" s="13"/>
    </row>
    <row r="137" ht="15.75">
      <c r="A137" s="13"/>
    </row>
    <row r="138" ht="15.75">
      <c r="A138" s="13"/>
    </row>
    <row r="139" ht="15.75">
      <c r="A139" s="13"/>
    </row>
    <row r="140" ht="15.75">
      <c r="A140" s="13"/>
    </row>
    <row r="141" ht="15.75">
      <c r="A141" s="13"/>
    </row>
    <row r="142" ht="15.75">
      <c r="A142" s="13"/>
    </row>
    <row r="143" ht="15.75">
      <c r="A143" s="13"/>
    </row>
    <row r="144" ht="15.75">
      <c r="A144" s="13"/>
    </row>
    <row r="145" ht="15.75">
      <c r="A145" s="13"/>
    </row>
    <row r="146" ht="15.75">
      <c r="A146" s="13"/>
    </row>
    <row r="147" ht="15.75">
      <c r="A147" s="13"/>
    </row>
    <row r="148" ht="15.75">
      <c r="A148" s="13"/>
    </row>
    <row r="149" ht="15.75">
      <c r="A149" s="13"/>
    </row>
    <row r="150" ht="15.75">
      <c r="A150" s="13"/>
    </row>
    <row r="151" ht="15.75">
      <c r="A151" s="13"/>
    </row>
    <row r="152" ht="15.75">
      <c r="A152" s="13"/>
    </row>
    <row r="153" ht="15.75">
      <c r="A153" s="13"/>
    </row>
    <row r="154" ht="15.75">
      <c r="A154" s="13"/>
    </row>
    <row r="155" ht="15.75">
      <c r="A155" s="13"/>
    </row>
    <row r="156" ht="15.75">
      <c r="A156" s="13"/>
    </row>
    <row r="157" ht="15.75">
      <c r="A157" s="13"/>
    </row>
    <row r="158" ht="15.75">
      <c r="A158" s="13"/>
    </row>
    <row r="159" ht="15.75">
      <c r="A159" s="13"/>
    </row>
    <row r="160" ht="15.75">
      <c r="A160" s="13"/>
    </row>
    <row r="161" ht="15.75">
      <c r="A161" s="13"/>
    </row>
    <row r="162" ht="15.75">
      <c r="A162" s="13"/>
    </row>
    <row r="163" ht="15.75">
      <c r="A163" s="13"/>
    </row>
    <row r="164" ht="15.75">
      <c r="A164" s="13"/>
    </row>
    <row r="165" ht="15.75">
      <c r="A165" s="13"/>
    </row>
    <row r="166" ht="15.75">
      <c r="A166" s="13"/>
    </row>
    <row r="167" ht="15.75">
      <c r="A167" s="13"/>
    </row>
    <row r="168" ht="15.75">
      <c r="A168" s="13"/>
    </row>
    <row r="169" ht="15.75">
      <c r="A169" s="13"/>
    </row>
    <row r="170" ht="15.75">
      <c r="A170" s="13"/>
    </row>
    <row r="171" ht="15.75">
      <c r="A171" s="13"/>
    </row>
    <row r="172" ht="15.75">
      <c r="A172" s="13"/>
    </row>
    <row r="173" ht="15.75">
      <c r="A173" s="13"/>
    </row>
    <row r="174" ht="15.75">
      <c r="A174" s="13"/>
    </row>
    <row r="175" ht="15.75">
      <c r="A175" s="13"/>
    </row>
    <row r="176" ht="15.75">
      <c r="A176" s="13"/>
    </row>
    <row r="177" ht="15.75">
      <c r="A177" s="13"/>
    </row>
    <row r="178" ht="15.75">
      <c r="A178" s="13"/>
    </row>
    <row r="179" ht="15.75">
      <c r="A179" s="13"/>
    </row>
    <row r="180" ht="15.75">
      <c r="A180" s="13"/>
    </row>
    <row r="181" ht="15.75">
      <c r="A181" s="13"/>
    </row>
    <row r="182" ht="15.75">
      <c r="A182" s="13"/>
    </row>
    <row r="183" ht="15.75">
      <c r="A183" s="13"/>
    </row>
    <row r="184" ht="15.75">
      <c r="A184" s="13"/>
    </row>
    <row r="185" ht="15.75">
      <c r="A185" s="13"/>
    </row>
    <row r="186" ht="15.75">
      <c r="A186" s="13"/>
    </row>
    <row r="187" ht="15.75">
      <c r="A187" s="13"/>
    </row>
    <row r="188" ht="15.75">
      <c r="A188" s="13"/>
    </row>
    <row r="189" ht="15.75">
      <c r="A189" s="13"/>
    </row>
    <row r="190" ht="15.75">
      <c r="A190" s="13"/>
    </row>
    <row r="191" ht="15.75">
      <c r="A191" s="13"/>
    </row>
    <row r="192" ht="15.75">
      <c r="A192" s="13"/>
    </row>
    <row r="193" ht="15.75">
      <c r="A193" s="13"/>
    </row>
    <row r="194" ht="15.75">
      <c r="A194" s="13"/>
    </row>
  </sheetData>
  <mergeCells count="8">
    <mergeCell ref="A1:G1"/>
    <mergeCell ref="A2:G2"/>
    <mergeCell ref="A3:G3"/>
    <mergeCell ref="A4:A5"/>
    <mergeCell ref="B4:B5"/>
    <mergeCell ref="D4:E4"/>
    <mergeCell ref="F4:F5"/>
    <mergeCell ref="G4:G5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dcterms:created xsi:type="dcterms:W3CDTF">2008-02-10T06:24:17Z</dcterms:created>
  <dcterms:modified xsi:type="dcterms:W3CDTF">2012-01-20T06:56:07Z</dcterms:modified>
  <cp:category/>
  <cp:version/>
  <cp:contentType/>
  <cp:contentStatus/>
</cp:coreProperties>
</file>