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95" windowWidth="11745" windowHeight="6510" firstSheet="22" activeTab="23"/>
  </bookViews>
  <sheets>
    <sheet name="1月現金出納表" sheetId="1" r:id="rId1"/>
    <sheet name="1月平衡表" sheetId="2" r:id="rId2"/>
    <sheet name="2月現金出納表" sheetId="3" r:id="rId3"/>
    <sheet name="2月平衡表 " sheetId="4" r:id="rId4"/>
    <sheet name="3月現金出納表 " sheetId="5" r:id="rId5"/>
    <sheet name="3月平衡表  " sheetId="6" r:id="rId6"/>
    <sheet name="4月現金出納表 " sheetId="7" r:id="rId7"/>
    <sheet name="4月平衡表   " sheetId="8" r:id="rId8"/>
    <sheet name="5月現金出納表  " sheetId="9" r:id="rId9"/>
    <sheet name="5月平衡表    " sheetId="10" r:id="rId10"/>
    <sheet name="6月現金出納表  " sheetId="11" r:id="rId11"/>
    <sheet name="6月平衡表     " sheetId="12" r:id="rId12"/>
    <sheet name="7月現金出納表   " sheetId="13" r:id="rId13"/>
    <sheet name="7月平衡表      " sheetId="14" r:id="rId14"/>
    <sheet name="8月現金出納表    " sheetId="15" r:id="rId15"/>
    <sheet name="8月平衡表       " sheetId="16" r:id="rId16"/>
    <sheet name="9月現金出納表     " sheetId="17" r:id="rId17"/>
    <sheet name="9月平衡表        " sheetId="18" r:id="rId18"/>
    <sheet name="10月現金出納表     " sheetId="19" r:id="rId19"/>
    <sheet name="10月平衡表         " sheetId="20" r:id="rId20"/>
    <sheet name="11月現金出納表     " sheetId="21" r:id="rId21"/>
    <sheet name="11月平衡表          " sheetId="22" r:id="rId22"/>
    <sheet name="12月現金出納表      " sheetId="23" r:id="rId23"/>
    <sheet name="12月平衡表          " sheetId="24" r:id="rId24"/>
    <sheet name="Sheet5" sheetId="25" r:id="rId25"/>
    <sheet name="11" sheetId="26" r:id="rId26"/>
    <sheet name="Sheet1" sheetId="27" r:id="rId27"/>
    <sheet name="Sheet2" sheetId="28" r:id="rId28"/>
    <sheet name="Sheet3" sheetId="29" r:id="rId29"/>
  </sheets>
  <definedNames/>
  <calcPr fullCalcOnLoad="1"/>
</workbook>
</file>

<file path=xl/sharedStrings.xml><?xml version="1.0" encoding="utf-8"?>
<sst xmlns="http://schemas.openxmlformats.org/spreadsheetml/2006/main" count="2001" uniqueCount="923">
  <si>
    <t>高雄市政府工務局</t>
  </si>
  <si>
    <t>歲入、歲出類現金出納表</t>
  </si>
  <si>
    <r>
      <t>科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目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摘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要</t>
    </r>
  </si>
  <si>
    <r>
      <t>金</t>
    </r>
    <r>
      <rPr>
        <b/>
        <sz val="14"/>
        <rFont val="Times New Roman"/>
        <family val="1"/>
      </rPr>
      <t xml:space="preserve">                        </t>
    </r>
    <r>
      <rPr>
        <b/>
        <sz val="14"/>
        <rFont val="標楷體"/>
        <family val="4"/>
      </rPr>
      <t>額</t>
    </r>
  </si>
  <si>
    <r>
      <t>小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計</t>
    </r>
  </si>
  <si>
    <r>
      <t>合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計</t>
    </r>
  </si>
  <si>
    <r>
      <t>總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計</t>
    </r>
  </si>
  <si>
    <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</si>
  <si>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</si>
  <si>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</si>
  <si>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</si>
  <si>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</si>
  <si>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</si>
  <si>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</si>
  <si>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2.</t>
    </r>
    <r>
      <rPr>
        <sz val="11"/>
        <rFont val="標楷體"/>
        <family val="4"/>
      </rPr>
      <t>本期收入</t>
    </r>
  </si>
  <si>
    <r>
      <t xml:space="preserve">   (1)</t>
    </r>
    <r>
      <rPr>
        <sz val="11"/>
        <rFont val="標楷體"/>
        <family val="4"/>
      </rPr>
      <t>應收歲入款</t>
    </r>
  </si>
  <si>
    <r>
      <t xml:space="preserve">   (2)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</si>
  <si>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</si>
  <si>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</si>
  <si>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(3)</t>
    </r>
    <r>
      <rPr>
        <sz val="11"/>
        <rFont val="標楷體"/>
        <family val="4"/>
      </rPr>
      <t>暫收款</t>
    </r>
  </si>
  <si>
    <r>
      <t xml:space="preserve">   (4)</t>
    </r>
    <r>
      <rPr>
        <sz val="11"/>
        <rFont val="標楷體"/>
        <family val="4"/>
      </rPr>
      <t>歲入實收數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</si>
  <si>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</si>
  <si>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行政規費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</si>
  <si>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</si>
  <si>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</si>
  <si>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(5)</t>
    </r>
    <r>
      <rPr>
        <sz val="11"/>
        <rFont val="標楷體"/>
        <family val="4"/>
      </rPr>
      <t>預計支用數</t>
    </r>
  </si>
  <si>
    <r>
      <t xml:space="preserve">   (6)</t>
    </r>
    <r>
      <rPr>
        <sz val="11"/>
        <rFont val="標楷體"/>
        <family val="4"/>
      </rPr>
      <t>代收款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</si>
  <si>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</si>
  <si>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   </t>
    </r>
    <r>
      <rPr>
        <sz val="11"/>
        <rFont val="標楷體"/>
        <family val="4"/>
      </rPr>
      <t>減：沖轉或發還數</t>
    </r>
  </si>
  <si>
    <r>
      <t xml:space="preserve">   (7)</t>
    </r>
    <r>
      <rPr>
        <sz val="11"/>
        <rFont val="標楷體"/>
        <family val="4"/>
      </rPr>
      <t>預領經費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</si>
  <si>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</si>
  <si>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(8)</t>
    </r>
    <r>
      <rPr>
        <sz val="11"/>
        <rFont val="標楷體"/>
        <family val="4"/>
      </rPr>
      <t>受託經費</t>
    </r>
  </si>
  <si>
    <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</si>
  <si>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</si>
  <si>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本期支出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</si>
  <si>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</si>
  <si>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(2)</t>
    </r>
    <r>
      <rPr>
        <sz val="11"/>
        <rFont val="標楷體"/>
        <family val="4"/>
      </rPr>
      <t>應納庫款</t>
    </r>
    <r>
      <rPr>
        <sz val="11"/>
        <rFont val="Times New Roman"/>
        <family val="1"/>
      </rPr>
      <t xml:space="preserve"> </t>
    </r>
  </si>
  <si>
    <r>
      <t xml:space="preserve">    </t>
    </r>
    <r>
      <rPr>
        <sz val="11"/>
        <rFont val="標楷體"/>
        <family val="4"/>
      </rPr>
      <t>預付數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</si>
  <si>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</si>
  <si>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(4)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</si>
  <si>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(4)</t>
    </r>
    <r>
      <rPr>
        <sz val="11"/>
        <rFont val="標楷體"/>
        <family val="4"/>
      </rPr>
      <t>押金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</si>
  <si>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標楷體"/>
        <family val="4"/>
      </rPr>
      <t>支付數</t>
    </r>
  </si>
  <si>
    <r>
      <t xml:space="preserve">   (5)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</si>
  <si>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</si>
  <si>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</t>
    </r>
    <r>
      <rPr>
        <sz val="11"/>
        <rFont val="標楷體"/>
        <family val="4"/>
      </rPr>
      <t>　退撫金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</si>
  <si>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</si>
  <si>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</si>
  <si>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</si>
  <si>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工程企劃行政管理</t>
    </r>
  </si>
  <si>
    <r>
      <t xml:space="preserve">   (5)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</si>
  <si>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>2.</t>
    </r>
    <r>
      <rPr>
        <sz val="11"/>
        <rFont val="標楷體"/>
        <family val="4"/>
      </rPr>
      <t>本期結存</t>
    </r>
  </si>
  <si>
    <r>
      <t xml:space="preserve">   (5) </t>
    </r>
    <r>
      <rPr>
        <sz val="11"/>
        <rFont val="標楷體"/>
        <family val="4"/>
      </rPr>
      <t>零用金</t>
    </r>
  </si>
  <si>
    <r>
      <t xml:space="preserve">    </t>
    </r>
    <r>
      <rPr>
        <sz val="11"/>
        <rFont val="標楷體"/>
        <family val="4"/>
      </rPr>
      <t>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</si>
  <si>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>應付歲出款</t>
  </si>
  <si>
    <t>高雄市政府工務局</t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</si>
  <si>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</si>
  <si>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</si>
  <si>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</si>
  <si>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</si>
  <si>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</si>
  <si>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</si>
  <si>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</si>
  <si>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</si>
  <si>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</si>
  <si>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</si>
  <si>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</si>
  <si>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</si>
  <si>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</si>
  <si>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</si>
  <si>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</si>
  <si>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</si>
  <si>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應收歲入款</t>
  </si>
  <si>
    <t>歲入實收數</t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</si>
  <si>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</si>
  <si>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罰款及賠償收入</t>
    </r>
  </si>
  <si>
    <t>可支庫款</t>
  </si>
  <si>
    <r>
      <t xml:space="preserve">  </t>
    </r>
    <r>
      <rPr>
        <sz val="11.5"/>
        <rFont val="標楷體"/>
        <family val="4"/>
      </rPr>
      <t>規費收入</t>
    </r>
  </si>
  <si>
    <t>保留庫款</t>
  </si>
  <si>
    <r>
      <t xml:space="preserve">  </t>
    </r>
    <r>
      <rPr>
        <sz val="11.5"/>
        <rFont val="標楷體"/>
        <family val="4"/>
      </rPr>
      <t>財產收入</t>
    </r>
  </si>
  <si>
    <t>零用金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</si>
  <si>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</si>
  <si>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預付薪資</t>
  </si>
  <si>
    <t>代收款</t>
  </si>
  <si>
    <t>預付各項補助費</t>
  </si>
  <si>
    <t>預領經費</t>
  </si>
  <si>
    <t>預付費用</t>
  </si>
  <si>
    <t>受託經費</t>
  </si>
  <si>
    <t>押金</t>
  </si>
  <si>
    <t>歲出預算數</t>
  </si>
  <si>
    <t>委託經費</t>
  </si>
  <si>
    <t>歲出分配數</t>
  </si>
  <si>
    <t>預計支用數</t>
  </si>
  <si>
    <t>歲出實付數</t>
  </si>
  <si>
    <t>應付歲出保留款</t>
  </si>
  <si>
    <t>　退撫金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</si>
  <si>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</si>
  <si>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</si>
  <si>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</si>
  <si>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</si>
  <si>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</si>
  <si>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</si>
  <si>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r>
      <t>合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計</t>
    </r>
  </si>
  <si>
    <t>附註：</t>
  </si>
  <si>
    <r>
      <t xml:space="preserve">   (3)</t>
    </r>
    <r>
      <rPr>
        <sz val="11"/>
        <rFont val="標楷體"/>
        <family val="4"/>
      </rPr>
      <t>預付各項補助費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</si>
  <si>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</si>
  <si>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</si>
  <si>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097</t>
    </r>
    <r>
      <rPr>
        <sz val="11"/>
        <rFont val="標楷體"/>
        <family val="4"/>
      </rPr>
      <t>工程企劃行政管理</t>
    </r>
  </si>
  <si>
    <t>　公務人員待遇福利</t>
  </si>
  <si>
    <t xml:space="preserve"> (1)以前年度納庫收回數</t>
  </si>
  <si>
    <r>
      <t xml:space="preserve">        098</t>
    </r>
    <r>
      <rPr>
        <sz val="11"/>
        <rFont val="標楷體"/>
        <family val="4"/>
      </rPr>
      <t>罰款收入</t>
    </r>
  </si>
  <si>
    <r>
      <t xml:space="preserve">    </t>
    </r>
    <r>
      <rPr>
        <sz val="11"/>
        <rFont val="標楷體"/>
        <family val="4"/>
      </rPr>
      <t>預領數</t>
    </r>
  </si>
  <si>
    <t xml:space="preserve">    減：沖轉以前年度歲入退還數</t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</si>
  <si>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</si>
  <si>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t xml:space="preserve">      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</si>
  <si>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</si>
  <si>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t>應收歲入保留款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</si>
  <si>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            110</t>
    </r>
  </si>
  <si>
    <r>
      <t xml:space="preserve">        099</t>
    </r>
    <r>
      <rPr>
        <sz val="11"/>
        <rFont val="標楷體"/>
        <family val="4"/>
      </rPr>
      <t>罰款收入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</si>
  <si>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</si>
  <si>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 xml:space="preserve">        099</t>
    </r>
    <r>
      <rPr>
        <sz val="11"/>
        <rFont val="標楷體"/>
        <family val="4"/>
      </rPr>
      <t>工程企劃行政</t>
    </r>
  </si>
  <si>
    <t>高雄市政府工務局</t>
  </si>
  <si>
    <t>歲入、歲出類現金出納表</t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</si>
  <si>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</si>
  <si>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</si>
  <si>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</si>
  <si>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</si>
  <si>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</si>
  <si>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</si>
  <si>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2.</t>
    </r>
    <r>
      <rPr>
        <sz val="11"/>
        <rFont val="標楷體"/>
        <family val="4"/>
      </rPr>
      <t>本期收入</t>
    </r>
  </si>
  <si>
    <t xml:space="preserve"> (1)以前年度納庫收回數</t>
  </si>
  <si>
    <t xml:space="preserve">    減：沖轉以前年度歲入退還數</t>
  </si>
  <si>
    <r>
      <t xml:space="preserve">   (1)</t>
    </r>
    <r>
      <rPr>
        <sz val="11"/>
        <rFont val="標楷體"/>
        <family val="4"/>
      </rPr>
      <t>應收歲入款</t>
    </r>
  </si>
  <si>
    <r>
      <t xml:space="preserve">        098</t>
    </r>
    <r>
      <rPr>
        <sz val="11"/>
        <rFont val="標楷體"/>
        <family val="4"/>
      </rPr>
      <t>罰款收入</t>
    </r>
  </si>
  <si>
    <r>
      <t xml:space="preserve">        099</t>
    </r>
    <r>
      <rPr>
        <sz val="11"/>
        <rFont val="標楷體"/>
        <family val="4"/>
      </rPr>
      <t>罰款收入</t>
    </r>
  </si>
  <si>
    <r>
      <t xml:space="preserve">   (2)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</si>
  <si>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</si>
  <si>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</si>
  <si>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(3)</t>
    </r>
    <r>
      <rPr>
        <sz val="11"/>
        <rFont val="標楷體"/>
        <family val="4"/>
      </rPr>
      <t>暫收款</t>
    </r>
  </si>
  <si>
    <r>
      <t xml:space="preserve">   (4)</t>
    </r>
    <r>
      <rPr>
        <sz val="11"/>
        <rFont val="標楷體"/>
        <family val="4"/>
      </rPr>
      <t>歲入實收數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</si>
  <si>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</si>
  <si>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行政規費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</si>
  <si>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</si>
  <si>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</si>
  <si>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</si>
  <si>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(5)</t>
    </r>
    <r>
      <rPr>
        <sz val="11"/>
        <rFont val="標楷體"/>
        <family val="4"/>
      </rPr>
      <t>預計支用數</t>
    </r>
  </si>
  <si>
    <r>
      <t xml:space="preserve">   (6)</t>
    </r>
    <r>
      <rPr>
        <sz val="11"/>
        <rFont val="標楷體"/>
        <family val="4"/>
      </rPr>
      <t>代收款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</si>
  <si>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</si>
  <si>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   </t>
    </r>
    <r>
      <rPr>
        <sz val="11"/>
        <rFont val="標楷體"/>
        <family val="4"/>
      </rPr>
      <t>減：沖轉或發還數</t>
    </r>
  </si>
  <si>
    <r>
      <t xml:space="preserve">   (7)</t>
    </r>
    <r>
      <rPr>
        <sz val="11"/>
        <rFont val="標楷體"/>
        <family val="4"/>
      </rPr>
      <t>預領經費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</si>
  <si>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</si>
  <si>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</si>
  <si>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(8)</t>
    </r>
    <r>
      <rPr>
        <sz val="11"/>
        <rFont val="標楷體"/>
        <family val="4"/>
      </rPr>
      <t>受託經費</t>
    </r>
  </si>
  <si>
    <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</si>
  <si>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 xml:space="preserve">      </t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</si>
  <si>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</si>
  <si>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本期支出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</si>
  <si>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</si>
  <si>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(2)</t>
    </r>
    <r>
      <rPr>
        <sz val="11"/>
        <rFont val="標楷體"/>
        <family val="4"/>
      </rPr>
      <t>應納庫款</t>
    </r>
    <r>
      <rPr>
        <sz val="11"/>
        <rFont val="Times New Roman"/>
        <family val="1"/>
      </rPr>
      <t xml:space="preserve"> </t>
    </r>
  </si>
  <si>
    <r>
      <t xml:space="preserve">   (3)</t>
    </r>
    <r>
      <rPr>
        <sz val="11"/>
        <rFont val="標楷體"/>
        <family val="4"/>
      </rPr>
      <t>預付各項補助費</t>
    </r>
  </si>
  <si>
    <r>
      <t xml:space="preserve">    </t>
    </r>
    <r>
      <rPr>
        <sz val="11"/>
        <rFont val="標楷體"/>
        <family val="4"/>
      </rPr>
      <t>預付數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</si>
  <si>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</si>
  <si>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(4)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</si>
  <si>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(4)</t>
    </r>
    <r>
      <rPr>
        <sz val="11"/>
        <rFont val="標楷體"/>
        <family val="4"/>
      </rPr>
      <t>押金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</si>
  <si>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標楷體"/>
        <family val="4"/>
      </rPr>
      <t>支付數</t>
    </r>
  </si>
  <si>
    <r>
      <t xml:space="preserve">   (5)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</si>
  <si>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</si>
  <si>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</t>
    </r>
    <r>
      <rPr>
        <sz val="11"/>
        <rFont val="標楷體"/>
        <family val="4"/>
      </rPr>
      <t>　退撫金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</si>
  <si>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</si>
  <si>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</si>
  <si>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</si>
  <si>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</si>
  <si>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工程企劃行政管理</t>
    </r>
  </si>
  <si>
    <r>
      <t xml:space="preserve">   (5)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</si>
  <si>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 xml:space="preserve">        097</t>
    </r>
    <r>
      <rPr>
        <sz val="11"/>
        <rFont val="標楷體"/>
        <family val="4"/>
      </rPr>
      <t>工程企劃行政管理</t>
    </r>
  </si>
  <si>
    <r>
      <t>2.</t>
    </r>
    <r>
      <rPr>
        <sz val="11"/>
        <rFont val="標楷體"/>
        <family val="4"/>
      </rPr>
      <t>本期結存</t>
    </r>
  </si>
  <si>
    <r>
      <t xml:space="preserve">   (5) </t>
    </r>
    <r>
      <rPr>
        <sz val="11"/>
        <rFont val="標楷體"/>
        <family val="4"/>
      </rPr>
      <t>零用金</t>
    </r>
  </si>
  <si>
    <r>
      <t xml:space="preserve">    </t>
    </r>
    <r>
      <rPr>
        <sz val="11"/>
        <rFont val="標楷體"/>
        <family val="4"/>
      </rPr>
      <t>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</si>
  <si>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</si>
  <si>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</si>
  <si>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</si>
  <si>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</si>
  <si>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</si>
  <si>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</si>
  <si>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</si>
  <si>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</si>
  <si>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</si>
  <si>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</si>
  <si>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</si>
  <si>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</si>
  <si>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</si>
  <si>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</si>
  <si>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</si>
  <si>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</si>
  <si>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應收歲入款</t>
  </si>
  <si>
    <t>歲入實收數</t>
  </si>
  <si>
    <t>應收歲入保留款</t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</si>
  <si>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</si>
  <si>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罰款及賠償收入</t>
    </r>
  </si>
  <si>
    <t>可支庫款</t>
  </si>
  <si>
    <r>
      <t xml:space="preserve">  </t>
    </r>
    <r>
      <rPr>
        <sz val="11.5"/>
        <rFont val="標楷體"/>
        <family val="4"/>
      </rPr>
      <t>規費收入</t>
    </r>
  </si>
  <si>
    <t>保留庫款</t>
  </si>
  <si>
    <r>
      <t xml:space="preserve">  </t>
    </r>
    <r>
      <rPr>
        <sz val="11.5"/>
        <rFont val="標楷體"/>
        <family val="4"/>
      </rPr>
      <t>財產收入</t>
    </r>
  </si>
  <si>
    <t>零用金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</si>
  <si>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</si>
  <si>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預付薪資</t>
  </si>
  <si>
    <t>代收款</t>
  </si>
  <si>
    <t>預付各項補助費</t>
  </si>
  <si>
    <t>預領經費</t>
  </si>
  <si>
    <t>預付費用</t>
  </si>
  <si>
    <t>受託經費</t>
  </si>
  <si>
    <t>押金</t>
  </si>
  <si>
    <t>歲出預算數</t>
  </si>
  <si>
    <t>委託經費</t>
  </si>
  <si>
    <t>歲出分配數</t>
  </si>
  <si>
    <t>預計支用數</t>
  </si>
  <si>
    <t>應付歲出款</t>
  </si>
  <si>
    <t>歲出實付數</t>
  </si>
  <si>
    <t>應付歲出保留款</t>
  </si>
  <si>
    <t>　退撫金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</si>
  <si>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</si>
  <si>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　公務人員待遇福利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</si>
  <si>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</si>
  <si>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</si>
  <si>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</si>
  <si>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</si>
  <si>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</si>
  <si>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</si>
  <si>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            110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</si>
  <si>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28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</si>
  <si>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</si>
  <si>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</si>
  <si>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</si>
  <si>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建築管理　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</si>
  <si>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28</t>
    </r>
    <r>
      <rPr>
        <b/>
        <sz val="12"/>
        <rFont val="標楷體"/>
        <family val="4"/>
      </rPr>
      <t>日</t>
    </r>
  </si>
  <si>
    <r>
      <t xml:space="preserve">     (9)</t>
    </r>
    <r>
      <rPr>
        <sz val="10"/>
        <rFont val="細明體"/>
        <family val="3"/>
      </rPr>
      <t>應付歲出款</t>
    </r>
  </si>
  <si>
    <r>
      <t xml:space="preserve">           98</t>
    </r>
    <r>
      <rPr>
        <sz val="10"/>
        <rFont val="細明體"/>
        <family val="3"/>
      </rPr>
      <t>建管行政</t>
    </r>
  </si>
  <si>
    <r>
      <t xml:space="preserve">     (9)</t>
    </r>
    <r>
      <rPr>
        <sz val="10"/>
        <rFont val="細明體"/>
        <family val="3"/>
      </rPr>
      <t>應付歲出保留款</t>
    </r>
  </si>
  <si>
    <r>
      <t xml:space="preserve">           95</t>
    </r>
    <r>
      <rPr>
        <sz val="10"/>
        <rFont val="細明體"/>
        <family val="3"/>
      </rPr>
      <t>建管行政</t>
    </r>
  </si>
  <si>
    <r>
      <t xml:space="preserve">           96</t>
    </r>
    <r>
      <rPr>
        <sz val="10"/>
        <rFont val="細明體"/>
        <family val="3"/>
      </rPr>
      <t>建管行政</t>
    </r>
  </si>
  <si>
    <r>
      <t xml:space="preserve">           99</t>
    </r>
    <r>
      <rPr>
        <sz val="10"/>
        <rFont val="細明體"/>
        <family val="3"/>
      </rPr>
      <t>建管行政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</si>
  <si>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</si>
  <si>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</si>
  <si>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</si>
  <si>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</si>
  <si>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094</t>
    </r>
    <r>
      <rPr>
        <sz val="11"/>
        <rFont val="標楷體"/>
        <family val="4"/>
      </rPr>
      <t>罰款收入</t>
    </r>
  </si>
  <si>
    <r>
      <t xml:space="preserve">           099</t>
    </r>
    <r>
      <rPr>
        <sz val="9"/>
        <rFont val="細明體"/>
        <family val="3"/>
      </rPr>
      <t>使用規費收入</t>
    </r>
  </si>
  <si>
    <r>
      <t xml:space="preserve">   (2)</t>
    </r>
    <r>
      <rPr>
        <sz val="11"/>
        <rFont val="標楷體"/>
        <family val="4"/>
      </rPr>
      <t>應收歲入款</t>
    </r>
  </si>
  <si>
    <r>
      <t xml:space="preserve">           099</t>
    </r>
    <r>
      <rPr>
        <sz val="9"/>
        <rFont val="細明體"/>
        <family val="3"/>
      </rPr>
      <t>中央各部會補助收入</t>
    </r>
  </si>
  <si>
    <r>
      <t xml:space="preserve">   (3)</t>
    </r>
    <r>
      <rPr>
        <sz val="11"/>
        <rFont val="標楷體"/>
        <family val="4"/>
      </rPr>
      <t>應收歲入保留款</t>
    </r>
  </si>
  <si>
    <r>
      <t xml:space="preserve">   (4)</t>
    </r>
    <r>
      <rPr>
        <sz val="11"/>
        <rFont val="標楷體"/>
        <family val="4"/>
      </rPr>
      <t>保管款</t>
    </r>
  </si>
  <si>
    <r>
      <t xml:space="preserve">   (5)</t>
    </r>
    <r>
      <rPr>
        <sz val="11"/>
        <rFont val="標楷體"/>
        <family val="4"/>
      </rPr>
      <t>暫收款</t>
    </r>
  </si>
  <si>
    <r>
      <t xml:space="preserve">   (6)</t>
    </r>
    <r>
      <rPr>
        <sz val="11"/>
        <rFont val="標楷體"/>
        <family val="4"/>
      </rPr>
      <t>歲入實收數</t>
    </r>
  </si>
  <si>
    <r>
      <t xml:space="preserve">   (7)</t>
    </r>
    <r>
      <rPr>
        <sz val="11"/>
        <rFont val="標楷體"/>
        <family val="4"/>
      </rPr>
      <t>預計支用數</t>
    </r>
  </si>
  <si>
    <r>
      <t xml:space="preserve">   (8)</t>
    </r>
    <r>
      <rPr>
        <sz val="11"/>
        <rFont val="標楷體"/>
        <family val="4"/>
      </rPr>
      <t>代收款</t>
    </r>
  </si>
  <si>
    <r>
      <t xml:space="preserve">   (9)</t>
    </r>
    <r>
      <rPr>
        <sz val="11"/>
        <rFont val="標楷體"/>
        <family val="4"/>
      </rPr>
      <t>預領經費</t>
    </r>
  </si>
  <si>
    <r>
      <t xml:space="preserve">   (10)</t>
    </r>
    <r>
      <rPr>
        <sz val="11"/>
        <rFont val="標楷體"/>
        <family val="4"/>
      </rPr>
      <t>受託經費</t>
    </r>
  </si>
  <si>
    <r>
      <t xml:space="preserve">        094</t>
    </r>
    <r>
      <rPr>
        <sz val="11"/>
        <rFont val="標楷體"/>
        <family val="4"/>
      </rPr>
      <t>罰款收入</t>
    </r>
  </si>
  <si>
    <r>
      <t xml:space="preserve">        099</t>
    </r>
    <r>
      <rPr>
        <sz val="11"/>
        <rFont val="標楷體"/>
        <family val="4"/>
      </rPr>
      <t>使用規費收入</t>
    </r>
  </si>
  <si>
    <r>
      <t xml:space="preserve">        099</t>
    </r>
    <r>
      <rPr>
        <sz val="11"/>
        <rFont val="標楷體"/>
        <family val="4"/>
      </rPr>
      <t>中央各部會補助收入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</si>
  <si>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</si>
  <si>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建管行政　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</si>
  <si>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</si>
  <si>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t>以前年度歲入退還數</t>
  </si>
  <si>
    <t>以前年度納庫收回數</t>
  </si>
  <si>
    <r>
      <t xml:space="preserve">  </t>
    </r>
    <r>
      <rPr>
        <sz val="11.5"/>
        <rFont val="標楷體"/>
        <family val="4"/>
      </rPr>
      <t>補助收入</t>
    </r>
  </si>
  <si>
    <t>高雄市政府工務局</t>
  </si>
  <si>
    <t>歲入、歲出類現金出納表</t>
  </si>
  <si>
    <r>
      <t xml:space="preserve">        098</t>
    </r>
    <r>
      <rPr>
        <sz val="11"/>
        <rFont val="標楷體"/>
        <family val="4"/>
      </rPr>
      <t>罰款收入</t>
    </r>
  </si>
  <si>
    <r>
      <t xml:space="preserve">        099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</si>
  <si>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</si>
  <si>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</si>
  <si>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</si>
  <si>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</si>
  <si>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 097</t>
    </r>
    <r>
      <rPr>
        <sz val="11"/>
        <rFont val="標楷體"/>
        <family val="4"/>
      </rPr>
      <t>工程企劃行政管理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</si>
  <si>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</si>
  <si>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 xml:space="preserve">        099</t>
    </r>
    <r>
      <rPr>
        <sz val="11"/>
        <rFont val="標楷體"/>
        <family val="4"/>
      </rPr>
      <t>工程企劃行政管理</t>
    </r>
  </si>
  <si>
    <t>高雄市政府工務局</t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</si>
  <si>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</si>
  <si>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</si>
  <si>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</si>
  <si>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</si>
  <si>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</si>
  <si>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</si>
  <si>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</si>
  <si>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</si>
  <si>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</si>
  <si>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</si>
  <si>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</si>
  <si>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</si>
  <si>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</si>
  <si>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</si>
  <si>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</si>
  <si>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</si>
  <si>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以前年度歲入退還數</t>
  </si>
  <si>
    <t>歲入實收數</t>
  </si>
  <si>
    <t>應收歲入款</t>
  </si>
  <si>
    <r>
      <t xml:space="preserve">  </t>
    </r>
    <r>
      <rPr>
        <sz val="11.5"/>
        <rFont val="標楷體"/>
        <family val="4"/>
      </rPr>
      <t>罰款及賠償收入</t>
    </r>
  </si>
  <si>
    <t>應收歲入保留款</t>
  </si>
  <si>
    <r>
      <t xml:space="preserve">  </t>
    </r>
    <r>
      <rPr>
        <sz val="11.5"/>
        <rFont val="標楷體"/>
        <family val="4"/>
      </rPr>
      <t>規費收入</t>
    </r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</si>
  <si>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</si>
  <si>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財產收入</t>
    </r>
  </si>
  <si>
    <t>可支庫款</t>
  </si>
  <si>
    <r>
      <t xml:space="preserve">  </t>
    </r>
    <r>
      <rPr>
        <sz val="11.5"/>
        <rFont val="標楷體"/>
        <family val="4"/>
      </rPr>
      <t>補助收入</t>
    </r>
  </si>
  <si>
    <t>保留庫款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</si>
  <si>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</si>
  <si>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以前年度納庫收回數</t>
  </si>
  <si>
    <t>零用金</t>
  </si>
  <si>
    <t>代收款</t>
  </si>
  <si>
    <t>預領經費</t>
  </si>
  <si>
    <t>預付薪資</t>
  </si>
  <si>
    <t>受託經費</t>
  </si>
  <si>
    <t>預付各項補助費</t>
  </si>
  <si>
    <t>歲出預算數</t>
  </si>
  <si>
    <t>預付費用</t>
  </si>
  <si>
    <t>歲出分配數</t>
  </si>
  <si>
    <t>押金</t>
  </si>
  <si>
    <t>應付歲出款</t>
  </si>
  <si>
    <t>委託經費</t>
  </si>
  <si>
    <t>應付歲出保留款</t>
  </si>
  <si>
    <t>預計支用數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</si>
  <si>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</si>
  <si>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歲出實付數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</si>
  <si>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</si>
  <si>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t>　退撫金</t>
  </si>
  <si>
    <t>　公務人員待遇福利</t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</si>
  <si>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</si>
  <si>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</si>
  <si>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</si>
  <si>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</si>
  <si>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</si>
  <si>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t>＊＊</t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</si>
  <si>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</si>
  <si>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112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</si>
  <si>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</t>
    </r>
  </si>
  <si>
    <r>
      <t>　</t>
    </r>
    <r>
      <rPr>
        <sz val="11"/>
        <rFont val="Times New Roman"/>
        <family val="1"/>
      </rPr>
      <t xml:space="preserve">    098 </t>
    </r>
    <r>
      <rPr>
        <sz val="11"/>
        <rFont val="標楷體"/>
        <family val="4"/>
      </rPr>
      <t>建管行政　</t>
    </r>
  </si>
  <si>
    <t>高雄市政府工務局</t>
  </si>
  <si>
    <t>歲入、歲出類現金出納表</t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</si>
  <si>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</si>
  <si>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</si>
  <si>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</si>
  <si>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</si>
  <si>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</si>
  <si>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</si>
  <si>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2.</t>
    </r>
    <r>
      <rPr>
        <sz val="11"/>
        <rFont val="標楷體"/>
        <family val="4"/>
      </rPr>
      <t>本期收入</t>
    </r>
  </si>
  <si>
    <t xml:space="preserve"> (1)以前年度納庫收回數</t>
  </si>
  <si>
    <t xml:space="preserve">    減：沖轉以前年度歲入退還數</t>
  </si>
  <si>
    <r>
      <t xml:space="preserve">   (2)</t>
    </r>
    <r>
      <rPr>
        <sz val="11"/>
        <rFont val="標楷體"/>
        <family val="4"/>
      </rPr>
      <t>應收歲入款</t>
    </r>
  </si>
  <si>
    <r>
      <t xml:space="preserve">        094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</si>
  <si>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罰款收入</t>
    </r>
  </si>
  <si>
    <r>
      <t xml:space="preserve">        099</t>
    </r>
    <r>
      <rPr>
        <sz val="11"/>
        <rFont val="標楷體"/>
        <family val="4"/>
      </rPr>
      <t>罰款收入</t>
    </r>
  </si>
  <si>
    <r>
      <t xml:space="preserve">   (3)</t>
    </r>
    <r>
      <rPr>
        <sz val="11"/>
        <rFont val="標楷體"/>
        <family val="4"/>
      </rPr>
      <t>應收歲入保留款</t>
    </r>
  </si>
  <si>
    <r>
      <t xml:space="preserve">           099</t>
    </r>
    <r>
      <rPr>
        <sz val="9"/>
        <rFont val="細明體"/>
        <family val="3"/>
      </rPr>
      <t>中央各部會補助收入</t>
    </r>
  </si>
  <si>
    <r>
      <t xml:space="preserve">   (4)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</si>
  <si>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</si>
  <si>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</si>
  <si>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(5)</t>
    </r>
    <r>
      <rPr>
        <sz val="11"/>
        <rFont val="標楷體"/>
        <family val="4"/>
      </rPr>
      <t>暫收款</t>
    </r>
  </si>
  <si>
    <r>
      <t xml:space="preserve">   (6)</t>
    </r>
    <r>
      <rPr>
        <sz val="11"/>
        <rFont val="標楷體"/>
        <family val="4"/>
      </rPr>
      <t>歲入實收數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</si>
  <si>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</si>
  <si>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行政規費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</si>
  <si>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</si>
  <si>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</si>
  <si>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</si>
  <si>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(7)</t>
    </r>
    <r>
      <rPr>
        <sz val="11"/>
        <rFont val="標楷體"/>
        <family val="4"/>
      </rPr>
      <t>預計支用數</t>
    </r>
  </si>
  <si>
    <r>
      <t xml:space="preserve">   (8)</t>
    </r>
    <r>
      <rPr>
        <sz val="11"/>
        <rFont val="標楷體"/>
        <family val="4"/>
      </rPr>
      <t>代收款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</si>
  <si>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</si>
  <si>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   </t>
    </r>
    <r>
      <rPr>
        <sz val="11"/>
        <rFont val="標楷體"/>
        <family val="4"/>
      </rPr>
      <t>減：沖轉或發還數</t>
    </r>
  </si>
  <si>
    <r>
      <t xml:space="preserve">   (9)</t>
    </r>
    <r>
      <rPr>
        <sz val="11"/>
        <rFont val="標楷體"/>
        <family val="4"/>
      </rPr>
      <t>預領經費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</si>
  <si>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</si>
  <si>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</si>
  <si>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(10)</t>
    </r>
    <r>
      <rPr>
        <sz val="11"/>
        <rFont val="標楷體"/>
        <family val="4"/>
      </rPr>
      <t>受託經費</t>
    </r>
  </si>
  <si>
    <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</si>
  <si>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 xml:space="preserve">      </t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</si>
  <si>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</si>
  <si>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本期支出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</si>
  <si>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</si>
  <si>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(2)</t>
    </r>
    <r>
      <rPr>
        <sz val="11"/>
        <rFont val="標楷體"/>
        <family val="4"/>
      </rPr>
      <t>應納庫款</t>
    </r>
    <r>
      <rPr>
        <sz val="11"/>
        <rFont val="Times New Roman"/>
        <family val="1"/>
      </rPr>
      <t xml:space="preserve"> </t>
    </r>
  </si>
  <si>
    <r>
      <t xml:space="preserve">        099</t>
    </r>
    <r>
      <rPr>
        <sz val="11"/>
        <rFont val="標楷體"/>
        <family val="4"/>
      </rPr>
      <t>使用規費收入</t>
    </r>
  </si>
  <si>
    <r>
      <t xml:space="preserve">        099</t>
    </r>
    <r>
      <rPr>
        <sz val="11"/>
        <rFont val="標楷體"/>
        <family val="4"/>
      </rPr>
      <t>中央各部會補助收入</t>
    </r>
  </si>
  <si>
    <r>
      <t xml:space="preserve">   (3)</t>
    </r>
    <r>
      <rPr>
        <sz val="11"/>
        <rFont val="標楷體"/>
        <family val="4"/>
      </rPr>
      <t>預付各項補助費</t>
    </r>
  </si>
  <si>
    <r>
      <t xml:space="preserve">    </t>
    </r>
    <r>
      <rPr>
        <sz val="11"/>
        <rFont val="標楷體"/>
        <family val="4"/>
      </rPr>
      <t>預付數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</si>
  <si>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</si>
  <si>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(4)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</si>
  <si>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(4)</t>
    </r>
    <r>
      <rPr>
        <sz val="11"/>
        <rFont val="標楷體"/>
        <family val="4"/>
      </rPr>
      <t>押金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</si>
  <si>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標楷體"/>
        <family val="4"/>
      </rPr>
      <t>支付數</t>
    </r>
  </si>
  <si>
    <r>
      <t xml:space="preserve">   (5)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</si>
  <si>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</si>
  <si>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</t>
    </r>
    <r>
      <rPr>
        <sz val="11"/>
        <rFont val="標楷體"/>
        <family val="4"/>
      </rPr>
      <t>　退撫金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</si>
  <si>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</si>
  <si>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</si>
  <si>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</si>
  <si>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</si>
  <si>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</si>
  <si>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</si>
  <si>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 097</t>
    </r>
    <r>
      <rPr>
        <sz val="11"/>
        <rFont val="標楷體"/>
        <family val="4"/>
      </rPr>
      <t>工程企劃行政管理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</si>
  <si>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</si>
  <si>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 xml:space="preserve">   (5)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</si>
  <si>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建管行政　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</si>
  <si>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建築管理　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</si>
  <si>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</si>
  <si>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>2.</t>
    </r>
    <r>
      <rPr>
        <sz val="11"/>
        <rFont val="標楷體"/>
        <family val="4"/>
      </rPr>
      <t>本期結存</t>
    </r>
  </si>
  <si>
    <r>
      <t xml:space="preserve">   (5) </t>
    </r>
    <r>
      <rPr>
        <sz val="11"/>
        <rFont val="標楷體"/>
        <family val="4"/>
      </rPr>
      <t>零用金</t>
    </r>
  </si>
  <si>
    <r>
      <t xml:space="preserve">    </t>
    </r>
    <r>
      <rPr>
        <sz val="11"/>
        <rFont val="標楷體"/>
        <family val="4"/>
      </rPr>
      <t>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</si>
  <si>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>＊＊</t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</si>
  <si>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</si>
  <si>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</si>
  <si>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</si>
  <si>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</si>
  <si>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</si>
  <si>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</si>
  <si>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</si>
  <si>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</si>
  <si>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</si>
  <si>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</si>
  <si>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</si>
  <si>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</si>
  <si>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</si>
  <si>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</si>
  <si>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</si>
  <si>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</si>
  <si>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以前年度歲入退還數</t>
  </si>
  <si>
    <t>歲入實收數</t>
  </si>
  <si>
    <t>應收歲入款</t>
  </si>
  <si>
    <r>
      <t xml:space="preserve">  </t>
    </r>
    <r>
      <rPr>
        <sz val="11.5"/>
        <rFont val="標楷體"/>
        <family val="4"/>
      </rPr>
      <t>罰款及賠償收入</t>
    </r>
  </si>
  <si>
    <t>應收歲入保留款</t>
  </si>
  <si>
    <r>
      <t xml:space="preserve">  </t>
    </r>
    <r>
      <rPr>
        <sz val="11.5"/>
        <rFont val="標楷體"/>
        <family val="4"/>
      </rPr>
      <t>規費收入</t>
    </r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</si>
  <si>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</si>
  <si>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財產收入</t>
    </r>
  </si>
  <si>
    <t>可支庫款</t>
  </si>
  <si>
    <r>
      <t xml:space="preserve">  </t>
    </r>
    <r>
      <rPr>
        <sz val="11.5"/>
        <rFont val="標楷體"/>
        <family val="4"/>
      </rPr>
      <t>補助收入</t>
    </r>
  </si>
  <si>
    <t>保留庫款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</si>
  <si>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</si>
  <si>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以前年度納庫收回數</t>
  </si>
  <si>
    <t>零用金</t>
  </si>
  <si>
    <t>代收款</t>
  </si>
  <si>
    <t>預領經費</t>
  </si>
  <si>
    <t>預付薪資</t>
  </si>
  <si>
    <t>受託經費</t>
  </si>
  <si>
    <t>預付各項補助費</t>
  </si>
  <si>
    <t>歲出預算數</t>
  </si>
  <si>
    <t>預付費用</t>
  </si>
  <si>
    <t>歲出分配數</t>
  </si>
  <si>
    <t>押金</t>
  </si>
  <si>
    <t>應付歲出款</t>
  </si>
  <si>
    <t>委託經費</t>
  </si>
  <si>
    <t>應付歲出保留款</t>
  </si>
  <si>
    <t>預計支用數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</si>
  <si>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</si>
  <si>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歲出實付數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</si>
  <si>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</si>
  <si>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t>　退撫金</t>
  </si>
  <si>
    <t>　公務人員待遇福利</t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</si>
  <si>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</si>
  <si>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</si>
  <si>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</si>
  <si>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</si>
  <si>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</si>
  <si>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112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</si>
  <si>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5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</si>
  <si>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5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</si>
  <si>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r>
      <t xml:space="preserve">        091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</si>
  <si>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罰金罰鍰及怠金</t>
    </r>
  </si>
  <si>
    <r>
      <t xml:space="preserve">           099</t>
    </r>
    <r>
      <rPr>
        <sz val="9"/>
        <rFont val="細明體"/>
        <family val="3"/>
      </rPr>
      <t>上級政府補助收入</t>
    </r>
  </si>
  <si>
    <r>
      <t xml:space="preserve">           099</t>
    </r>
    <r>
      <rPr>
        <sz val="10"/>
        <rFont val="細明體"/>
        <family val="3"/>
      </rPr>
      <t>上級政府補助收入</t>
    </r>
  </si>
  <si>
    <r>
      <t>　</t>
    </r>
    <r>
      <rPr>
        <sz val="11"/>
        <rFont val="Times New Roman"/>
        <family val="1"/>
      </rPr>
      <t xml:space="preserve">    098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</si>
  <si>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098 </t>
    </r>
    <r>
      <rPr>
        <sz val="11"/>
        <rFont val="標楷體"/>
        <family val="4"/>
      </rPr>
      <t>建管行政　</t>
    </r>
  </si>
  <si>
    <r>
      <t xml:space="preserve">        091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</si>
  <si>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罰金罰鍰及怠金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</si>
  <si>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建築管理　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</si>
  <si>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</si>
  <si>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097</t>
    </r>
    <r>
      <rPr>
        <sz val="11"/>
        <rFont val="標楷體"/>
        <family val="4"/>
      </rPr>
      <t>罰款收入</t>
    </r>
  </si>
  <si>
    <r>
      <t xml:space="preserve">        097</t>
    </r>
    <r>
      <rPr>
        <sz val="11"/>
        <rFont val="標楷體"/>
        <family val="4"/>
      </rPr>
      <t>罰金罰鍰及怠金</t>
    </r>
  </si>
  <si>
    <r>
      <t xml:space="preserve">        098</t>
    </r>
    <r>
      <rPr>
        <sz val="11"/>
        <rFont val="標楷體"/>
        <family val="4"/>
      </rPr>
      <t>使用規費收入</t>
    </r>
  </si>
  <si>
    <r>
      <t xml:space="preserve">        099</t>
    </r>
    <r>
      <rPr>
        <sz val="11"/>
        <rFont val="標楷體"/>
        <family val="4"/>
      </rPr>
      <t>罰金罰鍰及怠金</t>
    </r>
  </si>
  <si>
    <r>
      <t xml:space="preserve">           099</t>
    </r>
    <r>
      <rPr>
        <sz val="9"/>
        <rFont val="細明體"/>
        <family val="3"/>
      </rPr>
      <t>行政規費</t>
    </r>
  </si>
  <si>
    <r>
      <t xml:space="preserve">        099</t>
    </r>
    <r>
      <rPr>
        <sz val="11"/>
        <rFont val="標楷體"/>
        <family val="4"/>
      </rPr>
      <t>行政規費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</si>
  <si>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建管行政　</t>
    </r>
  </si>
  <si>
    <r>
      <t xml:space="preserve">        099</t>
    </r>
    <r>
      <rPr>
        <sz val="11"/>
        <rFont val="標楷體"/>
        <family val="4"/>
      </rPr>
      <t>工程企劃管理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</si>
  <si>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</t>
    </r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</si>
  <si>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124</t>
    </r>
  </si>
  <si>
    <r>
      <t xml:space="preserve">        091</t>
    </r>
    <r>
      <rPr>
        <sz val="11"/>
        <rFont val="標楷體"/>
        <family val="4"/>
      </rPr>
      <t>罰款收入</t>
    </r>
  </si>
  <si>
    <r>
      <t xml:space="preserve">        097</t>
    </r>
    <r>
      <rPr>
        <sz val="11"/>
        <rFont val="標楷體"/>
        <family val="4"/>
      </rPr>
      <t>罰款收入</t>
    </r>
  </si>
  <si>
    <r>
      <t xml:space="preserve">        097</t>
    </r>
    <r>
      <rPr>
        <sz val="11"/>
        <rFont val="標楷體"/>
        <family val="4"/>
      </rPr>
      <t>罰金罰鍰及怠金</t>
    </r>
  </si>
  <si>
    <r>
      <t xml:space="preserve">        098</t>
    </r>
    <r>
      <rPr>
        <sz val="11"/>
        <rFont val="標楷體"/>
        <family val="4"/>
      </rPr>
      <t>罰金罰鍰及怠金</t>
    </r>
  </si>
  <si>
    <r>
      <t xml:space="preserve">        098</t>
    </r>
    <r>
      <rPr>
        <sz val="11"/>
        <rFont val="標楷體"/>
        <family val="4"/>
      </rPr>
      <t>使用規費收入</t>
    </r>
  </si>
  <si>
    <r>
      <t xml:space="preserve">        099</t>
    </r>
    <r>
      <rPr>
        <sz val="11"/>
        <rFont val="標楷體"/>
        <family val="4"/>
      </rPr>
      <t>罰金罰鍰及怠金</t>
    </r>
  </si>
  <si>
    <r>
      <t xml:space="preserve">           099</t>
    </r>
    <r>
      <rPr>
        <sz val="9"/>
        <rFont val="細明體"/>
        <family val="3"/>
      </rPr>
      <t>行政規費</t>
    </r>
  </si>
  <si>
    <r>
      <t xml:space="preserve">        099</t>
    </r>
    <r>
      <rPr>
        <sz val="11"/>
        <rFont val="標楷體"/>
        <family val="4"/>
      </rPr>
      <t>行政規費</t>
    </r>
  </si>
  <si>
    <r>
      <t xml:space="preserve">           099</t>
    </r>
    <r>
      <rPr>
        <sz val="10"/>
        <rFont val="細明體"/>
        <family val="3"/>
      </rPr>
      <t>上級政府補助收入</t>
    </r>
  </si>
  <si>
    <r>
      <t>　</t>
    </r>
    <r>
      <rPr>
        <sz val="11"/>
        <rFont val="Times New Roman"/>
        <family val="1"/>
      </rPr>
      <t xml:space="preserve">    098 </t>
    </r>
    <r>
      <rPr>
        <sz val="11"/>
        <rFont val="標楷體"/>
        <family val="4"/>
      </rPr>
      <t>建築管理　</t>
    </r>
  </si>
  <si>
    <r>
      <t xml:space="preserve">        099</t>
    </r>
    <r>
      <rPr>
        <sz val="11"/>
        <rFont val="標楷體"/>
        <family val="4"/>
      </rPr>
      <t>工程企劃行政</t>
    </r>
  </si>
  <si>
    <r>
      <t xml:space="preserve">        099</t>
    </r>
    <r>
      <rPr>
        <sz val="11"/>
        <rFont val="標楷體"/>
        <family val="4"/>
      </rPr>
      <t>工程企劃管理</t>
    </r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</si>
  <si>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</si>
  <si>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</si>
  <si>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</si>
  <si>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</si>
  <si>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</si>
  <si>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</si>
  <si>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</si>
  <si>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應收歲入保留款</t>
  </si>
  <si>
    <t>　公務人員待遇福利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</si>
  <si>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124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</si>
  <si>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7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</si>
  <si>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7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</si>
  <si>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124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</si>
  <si>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8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</si>
  <si>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8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</si>
  <si>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>　</t>
    </r>
    <r>
      <rPr>
        <sz val="11"/>
        <rFont val="Times New Roman"/>
        <family val="1"/>
      </rPr>
      <t xml:space="preserve">    095 </t>
    </r>
    <r>
      <rPr>
        <sz val="11"/>
        <rFont val="標楷體"/>
        <family val="4"/>
      </rPr>
      <t>建管行政　</t>
    </r>
  </si>
  <si>
    <r>
      <t>　</t>
    </r>
    <r>
      <rPr>
        <sz val="11"/>
        <rFont val="Times New Roman"/>
        <family val="1"/>
      </rPr>
      <t xml:space="preserve">    096 </t>
    </r>
    <r>
      <rPr>
        <sz val="11"/>
        <rFont val="標楷體"/>
        <family val="4"/>
      </rPr>
      <t>建管行政　</t>
    </r>
  </si>
  <si>
    <r>
      <t>　</t>
    </r>
    <r>
      <rPr>
        <sz val="11"/>
        <rFont val="Times New Roman"/>
        <family val="1"/>
      </rPr>
      <t xml:space="preserve">    095 </t>
    </r>
    <r>
      <rPr>
        <sz val="11"/>
        <rFont val="標楷體"/>
        <family val="4"/>
      </rPr>
      <t>建管行政　</t>
    </r>
  </si>
  <si>
    <r>
      <t>　</t>
    </r>
    <r>
      <rPr>
        <sz val="11"/>
        <rFont val="Times New Roman"/>
        <family val="1"/>
      </rPr>
      <t xml:space="preserve">    096 </t>
    </r>
    <r>
      <rPr>
        <sz val="11"/>
        <rFont val="標楷體"/>
        <family val="4"/>
      </rPr>
      <t>建管行政　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</si>
  <si>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</si>
  <si>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</t>
    </r>
  </si>
  <si>
    <r>
      <t xml:space="preserve">        092</t>
    </r>
    <r>
      <rPr>
        <sz val="11"/>
        <rFont val="標楷體"/>
        <family val="4"/>
      </rPr>
      <t>罰金罰鍰及怠金</t>
    </r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</si>
  <si>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</si>
  <si>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</si>
  <si>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</si>
  <si>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</si>
  <si>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</si>
  <si>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</si>
  <si>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2.</t>
    </r>
    <r>
      <rPr>
        <sz val="11"/>
        <rFont val="標楷體"/>
        <family val="4"/>
      </rPr>
      <t>本期收入</t>
    </r>
  </si>
  <si>
    <t xml:space="preserve"> (1)以前年度納庫收回數</t>
  </si>
  <si>
    <t xml:space="preserve">    減：沖轉以前年度歲入退還數</t>
  </si>
  <si>
    <r>
      <t xml:space="preserve">   (2)</t>
    </r>
    <r>
      <rPr>
        <sz val="11"/>
        <rFont val="標楷體"/>
        <family val="4"/>
      </rPr>
      <t>應收歲入款</t>
    </r>
  </si>
  <si>
    <r>
      <t xml:space="preserve">        091</t>
    </r>
    <r>
      <rPr>
        <sz val="11"/>
        <rFont val="標楷體"/>
        <family val="4"/>
      </rPr>
      <t>罰款收入</t>
    </r>
  </si>
  <si>
    <r>
      <t xml:space="preserve">        092</t>
    </r>
    <r>
      <rPr>
        <sz val="11"/>
        <rFont val="標楷體"/>
        <family val="4"/>
      </rPr>
      <t>罰金罰鍰及怠金</t>
    </r>
  </si>
  <si>
    <r>
      <t xml:space="preserve">        094</t>
    </r>
    <r>
      <rPr>
        <sz val="11"/>
        <rFont val="標楷體"/>
        <family val="4"/>
      </rPr>
      <t>罰款收入</t>
    </r>
  </si>
  <si>
    <r>
      <t xml:space="preserve">        097</t>
    </r>
    <r>
      <rPr>
        <sz val="11"/>
        <rFont val="標楷體"/>
        <family val="4"/>
      </rPr>
      <t>罰款收入</t>
    </r>
  </si>
  <si>
    <r>
      <t xml:space="preserve">        097</t>
    </r>
    <r>
      <rPr>
        <sz val="11"/>
        <rFont val="標楷體"/>
        <family val="4"/>
      </rPr>
      <t>罰金罰鍰及怠金</t>
    </r>
  </si>
  <si>
    <r>
      <t xml:space="preserve">        098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</si>
  <si>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罰金罰鍰及怠金</t>
    </r>
  </si>
  <si>
    <r>
      <t xml:space="preserve">        098</t>
    </r>
    <r>
      <rPr>
        <sz val="11"/>
        <rFont val="標楷體"/>
        <family val="4"/>
      </rPr>
      <t>使用規費收入</t>
    </r>
  </si>
  <si>
    <r>
      <t xml:space="preserve">        099</t>
    </r>
    <r>
      <rPr>
        <sz val="11"/>
        <rFont val="標楷體"/>
        <family val="4"/>
      </rPr>
      <t>罰金罰鍰及怠金</t>
    </r>
  </si>
  <si>
    <r>
      <t xml:space="preserve">           099</t>
    </r>
    <r>
      <rPr>
        <sz val="9"/>
        <rFont val="細明體"/>
        <family val="3"/>
      </rPr>
      <t>行政規費</t>
    </r>
  </si>
  <si>
    <r>
      <t xml:space="preserve">   (3)</t>
    </r>
    <r>
      <rPr>
        <sz val="11"/>
        <rFont val="標楷體"/>
        <family val="4"/>
      </rPr>
      <t>應收歲入保留款</t>
    </r>
  </si>
  <si>
    <r>
      <t xml:space="preserve">           099</t>
    </r>
    <r>
      <rPr>
        <sz val="9"/>
        <rFont val="細明體"/>
        <family val="3"/>
      </rPr>
      <t>中央各部會補助收入</t>
    </r>
  </si>
  <si>
    <r>
      <t xml:space="preserve">   (4)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</si>
  <si>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</si>
  <si>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</si>
  <si>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(5)</t>
    </r>
    <r>
      <rPr>
        <sz val="11"/>
        <rFont val="標楷體"/>
        <family val="4"/>
      </rPr>
      <t>暫收款</t>
    </r>
  </si>
  <si>
    <r>
      <t xml:space="preserve">   (6)</t>
    </r>
    <r>
      <rPr>
        <sz val="11"/>
        <rFont val="標楷體"/>
        <family val="4"/>
      </rPr>
      <t>歲入實收數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</si>
  <si>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</si>
  <si>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行政規費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</si>
  <si>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</si>
  <si>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</si>
  <si>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</si>
  <si>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(7)</t>
    </r>
    <r>
      <rPr>
        <sz val="11"/>
        <rFont val="標楷體"/>
        <family val="4"/>
      </rPr>
      <t>預計支用數</t>
    </r>
  </si>
  <si>
    <r>
      <t xml:space="preserve">   (8)</t>
    </r>
    <r>
      <rPr>
        <sz val="11"/>
        <rFont val="標楷體"/>
        <family val="4"/>
      </rPr>
      <t>代收款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</si>
  <si>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</si>
  <si>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   </t>
    </r>
    <r>
      <rPr>
        <sz val="11"/>
        <rFont val="標楷體"/>
        <family val="4"/>
      </rPr>
      <t>減：沖轉或發還數</t>
    </r>
  </si>
  <si>
    <r>
      <t xml:space="preserve">   (9)</t>
    </r>
    <r>
      <rPr>
        <sz val="11"/>
        <rFont val="標楷體"/>
        <family val="4"/>
      </rPr>
      <t>預領經費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</si>
  <si>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</si>
  <si>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</si>
  <si>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(10)</t>
    </r>
    <r>
      <rPr>
        <sz val="11"/>
        <rFont val="標楷體"/>
        <family val="4"/>
      </rPr>
      <t>受託經費</t>
    </r>
  </si>
  <si>
    <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</si>
  <si>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 xml:space="preserve">      </t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</si>
  <si>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</si>
  <si>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本期支出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</si>
  <si>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</si>
  <si>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(2)</t>
    </r>
    <r>
      <rPr>
        <sz val="11"/>
        <rFont val="標楷體"/>
        <family val="4"/>
      </rPr>
      <t>應納庫款</t>
    </r>
    <r>
      <rPr>
        <sz val="11"/>
        <rFont val="Times New Roman"/>
        <family val="1"/>
      </rPr>
      <t xml:space="preserve"> </t>
    </r>
  </si>
  <si>
    <r>
      <t xml:space="preserve">        099</t>
    </r>
    <r>
      <rPr>
        <sz val="11"/>
        <rFont val="標楷體"/>
        <family val="4"/>
      </rPr>
      <t>行政規費</t>
    </r>
  </si>
  <si>
    <r>
      <t xml:space="preserve">        099</t>
    </r>
    <r>
      <rPr>
        <sz val="11"/>
        <rFont val="標楷體"/>
        <family val="4"/>
      </rPr>
      <t>中央各部會補助收入</t>
    </r>
  </si>
  <si>
    <r>
      <t xml:space="preserve">           099</t>
    </r>
    <r>
      <rPr>
        <sz val="10"/>
        <rFont val="細明體"/>
        <family val="3"/>
      </rPr>
      <t>上級政府補助收入</t>
    </r>
  </si>
  <si>
    <r>
      <t xml:space="preserve">   (3)</t>
    </r>
    <r>
      <rPr>
        <sz val="11"/>
        <rFont val="標楷體"/>
        <family val="4"/>
      </rPr>
      <t>預付各項補助費</t>
    </r>
  </si>
  <si>
    <r>
      <t xml:space="preserve">    </t>
    </r>
    <r>
      <rPr>
        <sz val="11"/>
        <rFont val="標楷體"/>
        <family val="4"/>
      </rPr>
      <t>預付數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</si>
  <si>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</si>
  <si>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(4)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</si>
  <si>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(4)</t>
    </r>
    <r>
      <rPr>
        <sz val="11"/>
        <rFont val="標楷體"/>
        <family val="4"/>
      </rPr>
      <t>押金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</si>
  <si>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標楷體"/>
        <family val="4"/>
      </rPr>
      <t>支付數</t>
    </r>
  </si>
  <si>
    <r>
      <t xml:space="preserve">   (5)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</si>
  <si>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</si>
  <si>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</t>
    </r>
    <r>
      <rPr>
        <sz val="11"/>
        <rFont val="標楷體"/>
        <family val="4"/>
      </rPr>
      <t>　退撫金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</si>
  <si>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</si>
  <si>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</si>
  <si>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</si>
  <si>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</si>
  <si>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</si>
  <si>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</si>
  <si>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 097</t>
    </r>
    <r>
      <rPr>
        <sz val="11"/>
        <rFont val="標楷體"/>
        <family val="4"/>
      </rPr>
      <t>工程企劃行政管理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</si>
  <si>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</si>
  <si>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 xml:space="preserve">   (5)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</si>
  <si>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>　</t>
    </r>
    <r>
      <rPr>
        <sz val="11"/>
        <rFont val="Times New Roman"/>
        <family val="1"/>
      </rPr>
      <t xml:space="preserve">    095 </t>
    </r>
    <r>
      <rPr>
        <sz val="11"/>
        <rFont val="標楷體"/>
        <family val="4"/>
      </rPr>
      <t>建管行政　</t>
    </r>
  </si>
  <si>
    <r>
      <t>　</t>
    </r>
    <r>
      <rPr>
        <sz val="11"/>
        <rFont val="Times New Roman"/>
        <family val="1"/>
      </rPr>
      <t xml:space="preserve">    096 </t>
    </r>
    <r>
      <rPr>
        <sz val="11"/>
        <rFont val="標楷體"/>
        <family val="4"/>
      </rPr>
      <t>建管行政　</t>
    </r>
  </si>
  <si>
    <r>
      <t>　</t>
    </r>
    <r>
      <rPr>
        <sz val="11"/>
        <rFont val="Times New Roman"/>
        <family val="1"/>
      </rPr>
      <t xml:space="preserve">    098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</si>
  <si>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建管行政　</t>
    </r>
  </si>
  <si>
    <r>
      <t xml:space="preserve">        099</t>
    </r>
    <r>
      <rPr>
        <sz val="11"/>
        <rFont val="標楷體"/>
        <family val="4"/>
      </rPr>
      <t>工程企劃行政</t>
    </r>
  </si>
  <si>
    <r>
      <t xml:space="preserve">        099</t>
    </r>
    <r>
      <rPr>
        <sz val="11"/>
        <rFont val="標楷體"/>
        <family val="4"/>
      </rPr>
      <t>工程企劃管理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</si>
  <si>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建築管理　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</si>
  <si>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</si>
  <si>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>2.</t>
    </r>
    <r>
      <rPr>
        <sz val="11"/>
        <rFont val="標楷體"/>
        <family val="4"/>
      </rPr>
      <t>本期結存</t>
    </r>
  </si>
  <si>
    <r>
      <t xml:space="preserve">   (5) </t>
    </r>
    <r>
      <rPr>
        <sz val="11"/>
        <rFont val="標楷體"/>
        <family val="4"/>
      </rPr>
      <t>零用金</t>
    </r>
  </si>
  <si>
    <r>
      <t xml:space="preserve">    </t>
    </r>
    <r>
      <rPr>
        <sz val="11"/>
        <rFont val="標楷體"/>
        <family val="4"/>
      </rPr>
      <t>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</si>
  <si>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>＊＊</t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</si>
  <si>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</si>
  <si>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</si>
  <si>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</si>
  <si>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</si>
  <si>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</si>
  <si>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</si>
  <si>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</si>
  <si>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</si>
  <si>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</si>
  <si>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以前年度歲入退還數</t>
  </si>
  <si>
    <t>歲入實收數</t>
  </si>
  <si>
    <t>應收歲入款</t>
  </si>
  <si>
    <r>
      <t xml:space="preserve">  </t>
    </r>
    <r>
      <rPr>
        <sz val="11.5"/>
        <rFont val="標楷體"/>
        <family val="4"/>
      </rPr>
      <t>罰款及賠償收入</t>
    </r>
  </si>
  <si>
    <t>應收歲入保留款</t>
  </si>
  <si>
    <r>
      <t xml:space="preserve">  </t>
    </r>
    <r>
      <rPr>
        <sz val="11.5"/>
        <rFont val="標楷體"/>
        <family val="4"/>
      </rPr>
      <t>規費收入</t>
    </r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</si>
  <si>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</si>
  <si>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財產收入</t>
    </r>
  </si>
  <si>
    <t>可支庫款</t>
  </si>
  <si>
    <r>
      <t xml:space="preserve">  </t>
    </r>
    <r>
      <rPr>
        <sz val="11.5"/>
        <rFont val="標楷體"/>
        <family val="4"/>
      </rPr>
      <t>補助收入</t>
    </r>
  </si>
  <si>
    <t>保留庫款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</si>
  <si>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</si>
  <si>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以前年度納庫收回數</t>
  </si>
  <si>
    <t>零用金</t>
  </si>
  <si>
    <t>代收款</t>
  </si>
  <si>
    <t>預領經費</t>
  </si>
  <si>
    <t>預付薪資</t>
  </si>
  <si>
    <t>受託經費</t>
  </si>
  <si>
    <t>預付各項補助費</t>
  </si>
  <si>
    <t>歲出預算數</t>
  </si>
  <si>
    <t>預付費用</t>
  </si>
  <si>
    <t>歲出分配數</t>
  </si>
  <si>
    <t>押金</t>
  </si>
  <si>
    <t>應付歲出款</t>
  </si>
  <si>
    <t>委託經費</t>
  </si>
  <si>
    <t>應付歲出保留款</t>
  </si>
  <si>
    <t>預計支用數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</si>
  <si>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</si>
  <si>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歲出實付數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</si>
  <si>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</si>
  <si>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t>　退撫金</t>
  </si>
  <si>
    <t>　公務人員待遇福利</t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</si>
  <si>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</si>
  <si>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</si>
  <si>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</si>
  <si>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</si>
  <si>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</si>
  <si>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10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</si>
  <si>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095</t>
    </r>
    <r>
      <rPr>
        <sz val="11"/>
        <rFont val="標楷體"/>
        <family val="4"/>
      </rPr>
      <t>罰款收入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</si>
  <si>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10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</si>
  <si>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126</t>
    </r>
  </si>
  <si>
    <t>高雄市政府工務局</t>
  </si>
  <si>
    <t>歲入、歲出類現金出納表</t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</si>
  <si>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</si>
  <si>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</si>
  <si>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</si>
  <si>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</si>
  <si>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</si>
  <si>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</si>
  <si>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2.</t>
    </r>
    <r>
      <rPr>
        <sz val="11"/>
        <rFont val="標楷體"/>
        <family val="4"/>
      </rPr>
      <t>本期收入</t>
    </r>
  </si>
  <si>
    <t xml:space="preserve"> (1)以前年度納庫收回數</t>
  </si>
  <si>
    <t xml:space="preserve">    減：沖轉以前年度歲入退還數</t>
  </si>
  <si>
    <r>
      <t xml:space="preserve">   (2)</t>
    </r>
    <r>
      <rPr>
        <sz val="11"/>
        <rFont val="標楷體"/>
        <family val="4"/>
      </rPr>
      <t>應收歲入款</t>
    </r>
  </si>
  <si>
    <r>
      <t xml:space="preserve">        091</t>
    </r>
    <r>
      <rPr>
        <sz val="11"/>
        <rFont val="標楷體"/>
        <family val="4"/>
      </rPr>
      <t>罰款收入</t>
    </r>
  </si>
  <si>
    <r>
      <t xml:space="preserve">        092</t>
    </r>
    <r>
      <rPr>
        <sz val="11"/>
        <rFont val="標楷體"/>
        <family val="4"/>
      </rPr>
      <t>罰金罰鍰及怠金</t>
    </r>
  </si>
  <si>
    <r>
      <t xml:space="preserve">        094</t>
    </r>
    <r>
      <rPr>
        <sz val="11"/>
        <rFont val="標楷體"/>
        <family val="4"/>
      </rPr>
      <t>罰款收入</t>
    </r>
  </si>
  <si>
    <r>
      <t xml:space="preserve">        095</t>
    </r>
    <r>
      <rPr>
        <sz val="11"/>
        <rFont val="標楷體"/>
        <family val="4"/>
      </rPr>
      <t>罰款收入</t>
    </r>
  </si>
  <si>
    <r>
      <t xml:space="preserve">        097</t>
    </r>
    <r>
      <rPr>
        <sz val="11"/>
        <rFont val="標楷體"/>
        <family val="4"/>
      </rPr>
      <t>罰款收入</t>
    </r>
  </si>
  <si>
    <r>
      <t xml:space="preserve">        097</t>
    </r>
    <r>
      <rPr>
        <sz val="11"/>
        <rFont val="標楷體"/>
        <family val="4"/>
      </rPr>
      <t>罰金罰鍰及怠金</t>
    </r>
  </si>
  <si>
    <r>
      <t xml:space="preserve">        098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</si>
  <si>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罰金罰鍰及怠金</t>
    </r>
  </si>
  <si>
    <r>
      <t xml:space="preserve">        099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</si>
  <si>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使用規費收入</t>
    </r>
  </si>
  <si>
    <r>
      <t xml:space="preserve">        099</t>
    </r>
    <r>
      <rPr>
        <sz val="11"/>
        <rFont val="標楷體"/>
        <family val="4"/>
      </rPr>
      <t>罰金罰鍰及怠金</t>
    </r>
  </si>
  <si>
    <r>
      <t xml:space="preserve">           099</t>
    </r>
    <r>
      <rPr>
        <sz val="9"/>
        <rFont val="細明體"/>
        <family val="3"/>
      </rPr>
      <t>行政規費</t>
    </r>
  </si>
  <si>
    <r>
      <t xml:space="preserve">   (3)</t>
    </r>
    <r>
      <rPr>
        <sz val="11"/>
        <rFont val="標楷體"/>
        <family val="4"/>
      </rPr>
      <t>應收歲入保留款</t>
    </r>
  </si>
  <si>
    <r>
      <t xml:space="preserve">           099</t>
    </r>
    <r>
      <rPr>
        <sz val="9"/>
        <rFont val="細明體"/>
        <family val="3"/>
      </rPr>
      <t>中央各部會補助收入</t>
    </r>
  </si>
  <si>
    <r>
      <t xml:space="preserve">   (4)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</si>
  <si>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</si>
  <si>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</si>
  <si>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(5)</t>
    </r>
    <r>
      <rPr>
        <sz val="11"/>
        <rFont val="標楷體"/>
        <family val="4"/>
      </rPr>
      <t>暫收款</t>
    </r>
  </si>
  <si>
    <r>
      <t xml:space="preserve">   (6)</t>
    </r>
    <r>
      <rPr>
        <sz val="11"/>
        <rFont val="標楷體"/>
        <family val="4"/>
      </rPr>
      <t>歲入實收數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</si>
  <si>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</si>
  <si>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行政規費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</si>
  <si>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</si>
  <si>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</si>
  <si>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</si>
  <si>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(7)</t>
    </r>
    <r>
      <rPr>
        <sz val="11"/>
        <rFont val="標楷體"/>
        <family val="4"/>
      </rPr>
      <t>預計支用數</t>
    </r>
  </si>
  <si>
    <r>
      <t xml:space="preserve">   (8)</t>
    </r>
    <r>
      <rPr>
        <sz val="11"/>
        <rFont val="標楷體"/>
        <family val="4"/>
      </rPr>
      <t>代收款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</si>
  <si>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</si>
  <si>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   </t>
    </r>
    <r>
      <rPr>
        <sz val="11"/>
        <rFont val="標楷體"/>
        <family val="4"/>
      </rPr>
      <t>減：沖轉或發還數</t>
    </r>
  </si>
  <si>
    <r>
      <t xml:space="preserve">   (9)</t>
    </r>
    <r>
      <rPr>
        <sz val="11"/>
        <rFont val="標楷體"/>
        <family val="4"/>
      </rPr>
      <t>預領經費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</si>
  <si>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</si>
  <si>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</si>
  <si>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(10)</t>
    </r>
    <r>
      <rPr>
        <sz val="11"/>
        <rFont val="標楷體"/>
        <family val="4"/>
      </rPr>
      <t>受託經費</t>
    </r>
  </si>
  <si>
    <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</si>
  <si>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 xml:space="preserve">      </t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</si>
  <si>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</si>
  <si>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本期支出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</si>
  <si>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</si>
  <si>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(2)</t>
    </r>
    <r>
      <rPr>
        <sz val="11"/>
        <rFont val="標楷體"/>
        <family val="4"/>
      </rPr>
      <t>應納庫款</t>
    </r>
    <r>
      <rPr>
        <sz val="11"/>
        <rFont val="Times New Roman"/>
        <family val="1"/>
      </rPr>
      <t xml:space="preserve"> </t>
    </r>
  </si>
  <si>
    <r>
      <t xml:space="preserve">        099</t>
    </r>
    <r>
      <rPr>
        <sz val="11"/>
        <rFont val="標楷體"/>
        <family val="4"/>
      </rPr>
      <t>行政規費</t>
    </r>
  </si>
  <si>
    <r>
      <t xml:space="preserve">        099</t>
    </r>
    <r>
      <rPr>
        <sz val="11"/>
        <rFont val="標楷體"/>
        <family val="4"/>
      </rPr>
      <t>中央各部會補助收入</t>
    </r>
  </si>
  <si>
    <r>
      <t xml:space="preserve">           099</t>
    </r>
    <r>
      <rPr>
        <sz val="10"/>
        <rFont val="細明體"/>
        <family val="3"/>
      </rPr>
      <t>上級政府補助收入</t>
    </r>
  </si>
  <si>
    <r>
      <t xml:space="preserve">   (3)</t>
    </r>
    <r>
      <rPr>
        <sz val="11"/>
        <rFont val="標楷體"/>
        <family val="4"/>
      </rPr>
      <t>預付各項補助費</t>
    </r>
  </si>
  <si>
    <r>
      <t xml:space="preserve">    </t>
    </r>
    <r>
      <rPr>
        <sz val="11"/>
        <rFont val="標楷體"/>
        <family val="4"/>
      </rPr>
      <t>預付數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</si>
  <si>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</si>
  <si>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(4)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</si>
  <si>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(4)</t>
    </r>
    <r>
      <rPr>
        <sz val="11"/>
        <rFont val="標楷體"/>
        <family val="4"/>
      </rPr>
      <t>押金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</si>
  <si>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標楷體"/>
        <family val="4"/>
      </rPr>
      <t>支付數</t>
    </r>
  </si>
  <si>
    <r>
      <t xml:space="preserve">   (5)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</si>
  <si>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</si>
  <si>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</t>
    </r>
    <r>
      <rPr>
        <sz val="11"/>
        <rFont val="標楷體"/>
        <family val="4"/>
      </rPr>
      <t>　退撫金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</si>
  <si>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</si>
  <si>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</si>
  <si>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</si>
  <si>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</si>
  <si>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</si>
  <si>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</si>
  <si>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 097</t>
    </r>
    <r>
      <rPr>
        <sz val="11"/>
        <rFont val="標楷體"/>
        <family val="4"/>
      </rPr>
      <t>工程企劃行政管理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</si>
  <si>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</si>
  <si>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 xml:space="preserve">   (5)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</si>
  <si>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>　</t>
    </r>
    <r>
      <rPr>
        <sz val="11"/>
        <rFont val="Times New Roman"/>
        <family val="1"/>
      </rPr>
      <t xml:space="preserve">    095 </t>
    </r>
    <r>
      <rPr>
        <sz val="11"/>
        <rFont val="標楷體"/>
        <family val="4"/>
      </rPr>
      <t>建管行政　</t>
    </r>
  </si>
  <si>
    <r>
      <t>　</t>
    </r>
    <r>
      <rPr>
        <sz val="11"/>
        <rFont val="Times New Roman"/>
        <family val="1"/>
      </rPr>
      <t xml:space="preserve">    096 </t>
    </r>
    <r>
      <rPr>
        <sz val="11"/>
        <rFont val="標楷體"/>
        <family val="4"/>
      </rPr>
      <t>建管行政　</t>
    </r>
  </si>
  <si>
    <r>
      <t>　</t>
    </r>
    <r>
      <rPr>
        <sz val="11"/>
        <rFont val="Times New Roman"/>
        <family val="1"/>
      </rPr>
      <t xml:space="preserve">    098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</si>
  <si>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建管行政　</t>
    </r>
  </si>
  <si>
    <r>
      <t xml:space="preserve">        099</t>
    </r>
    <r>
      <rPr>
        <sz val="11"/>
        <rFont val="標楷體"/>
        <family val="4"/>
      </rPr>
      <t>工程企劃行政</t>
    </r>
  </si>
  <si>
    <r>
      <t xml:space="preserve">        099</t>
    </r>
    <r>
      <rPr>
        <sz val="11"/>
        <rFont val="標楷體"/>
        <family val="4"/>
      </rPr>
      <t>工程企劃管理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</si>
  <si>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建築管理　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</si>
  <si>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</si>
  <si>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>2.</t>
    </r>
    <r>
      <rPr>
        <sz val="11"/>
        <rFont val="標楷體"/>
        <family val="4"/>
      </rPr>
      <t>本期結存</t>
    </r>
  </si>
  <si>
    <r>
      <t xml:space="preserve">   (5) </t>
    </r>
    <r>
      <rPr>
        <sz val="11"/>
        <rFont val="標楷體"/>
        <family val="4"/>
      </rPr>
      <t>零用金</t>
    </r>
  </si>
  <si>
    <r>
      <t xml:space="preserve">    </t>
    </r>
    <r>
      <rPr>
        <sz val="11"/>
        <rFont val="標楷體"/>
        <family val="4"/>
      </rPr>
      <t>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</si>
  <si>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>＊＊</t>
  </si>
  <si>
    <t>高雄市政府工務局</t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</si>
  <si>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</si>
  <si>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</si>
  <si>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</si>
  <si>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</si>
  <si>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</si>
  <si>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</si>
  <si>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</si>
  <si>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</si>
  <si>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</si>
  <si>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</si>
  <si>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</si>
  <si>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</si>
  <si>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</si>
  <si>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</si>
  <si>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</si>
  <si>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</si>
  <si>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以前年度歲入退還數</t>
  </si>
  <si>
    <t>歲入實收數</t>
  </si>
  <si>
    <t>應收歲入款</t>
  </si>
  <si>
    <r>
      <t xml:space="preserve">  </t>
    </r>
    <r>
      <rPr>
        <sz val="11.5"/>
        <rFont val="標楷體"/>
        <family val="4"/>
      </rPr>
      <t>罰款及賠償收入</t>
    </r>
  </si>
  <si>
    <t>應收歲入保留款</t>
  </si>
  <si>
    <r>
      <t xml:space="preserve">  </t>
    </r>
    <r>
      <rPr>
        <sz val="11.5"/>
        <rFont val="標楷體"/>
        <family val="4"/>
      </rPr>
      <t>規費收入</t>
    </r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</si>
  <si>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</si>
  <si>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財產收入</t>
    </r>
  </si>
  <si>
    <t>可支庫款</t>
  </si>
  <si>
    <r>
      <t xml:space="preserve">  </t>
    </r>
    <r>
      <rPr>
        <sz val="11.5"/>
        <rFont val="標楷體"/>
        <family val="4"/>
      </rPr>
      <t>補助收入</t>
    </r>
  </si>
  <si>
    <t>保留庫款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</si>
  <si>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</si>
  <si>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以前年度納庫收回數</t>
  </si>
  <si>
    <t>零用金</t>
  </si>
  <si>
    <t>代收款</t>
  </si>
  <si>
    <t>預領經費</t>
  </si>
  <si>
    <t>預付薪資</t>
  </si>
  <si>
    <t>受託經費</t>
  </si>
  <si>
    <t>預付各項補助費</t>
  </si>
  <si>
    <t>歲出預算數</t>
  </si>
  <si>
    <t>預付費用</t>
  </si>
  <si>
    <t>歲出分配數</t>
  </si>
  <si>
    <t>押金</t>
  </si>
  <si>
    <t>應付歲出款</t>
  </si>
  <si>
    <t>委託經費</t>
  </si>
  <si>
    <t>應付歲出保留款</t>
  </si>
  <si>
    <t>預計支用數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</si>
  <si>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</si>
  <si>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歲出實付數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</si>
  <si>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</si>
  <si>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t>　退撫金</t>
  </si>
  <si>
    <t>　公務人員待遇福利</t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</si>
  <si>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</si>
  <si>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</si>
  <si>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</si>
  <si>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</si>
  <si>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</si>
  <si>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126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</si>
  <si>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</si>
  <si>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096</t>
    </r>
    <r>
      <rPr>
        <sz val="11"/>
        <rFont val="標楷體"/>
        <family val="4"/>
      </rPr>
      <t>罰款收入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</si>
  <si>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</t>
    </r>
  </si>
  <si>
    <t>高雄市政府工務局</t>
  </si>
  <si>
    <t>歲入、歲出類現金出納表</t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</si>
  <si>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</si>
  <si>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</si>
  <si>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</si>
  <si>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</si>
  <si>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</si>
  <si>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</si>
  <si>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2.</t>
    </r>
    <r>
      <rPr>
        <sz val="11"/>
        <rFont val="標楷體"/>
        <family val="4"/>
      </rPr>
      <t>本期收入</t>
    </r>
  </si>
  <si>
    <t xml:space="preserve"> (1)以前年度納庫收回數</t>
  </si>
  <si>
    <t xml:space="preserve">    減：沖轉以前年度歲入退還數</t>
  </si>
  <si>
    <r>
      <t xml:space="preserve">   (2)</t>
    </r>
    <r>
      <rPr>
        <sz val="11"/>
        <rFont val="標楷體"/>
        <family val="4"/>
      </rPr>
      <t>應收歲入款</t>
    </r>
  </si>
  <si>
    <r>
      <t xml:space="preserve">        091</t>
    </r>
    <r>
      <rPr>
        <sz val="11"/>
        <rFont val="標楷體"/>
        <family val="4"/>
      </rPr>
      <t>罰款收入</t>
    </r>
  </si>
  <si>
    <r>
      <t xml:space="preserve">        092</t>
    </r>
    <r>
      <rPr>
        <sz val="11"/>
        <rFont val="標楷體"/>
        <family val="4"/>
      </rPr>
      <t>罰金罰鍰及怠金</t>
    </r>
  </si>
  <si>
    <r>
      <t xml:space="preserve">        094</t>
    </r>
    <r>
      <rPr>
        <sz val="11"/>
        <rFont val="標楷體"/>
        <family val="4"/>
      </rPr>
      <t>罰款收入</t>
    </r>
  </si>
  <si>
    <r>
      <t xml:space="preserve">        095</t>
    </r>
    <r>
      <rPr>
        <sz val="11"/>
        <rFont val="標楷體"/>
        <family val="4"/>
      </rPr>
      <t>罰款收入</t>
    </r>
  </si>
  <si>
    <r>
      <t xml:space="preserve">        096</t>
    </r>
    <r>
      <rPr>
        <sz val="11"/>
        <rFont val="標楷體"/>
        <family val="4"/>
      </rPr>
      <t>罰款收入</t>
    </r>
  </si>
  <si>
    <r>
      <t xml:space="preserve">        097</t>
    </r>
    <r>
      <rPr>
        <sz val="11"/>
        <rFont val="標楷體"/>
        <family val="4"/>
      </rPr>
      <t>罰款收入</t>
    </r>
  </si>
  <si>
    <r>
      <t xml:space="preserve">        097</t>
    </r>
    <r>
      <rPr>
        <sz val="11"/>
        <rFont val="標楷體"/>
        <family val="4"/>
      </rPr>
      <t>罰金罰鍰及怠金</t>
    </r>
  </si>
  <si>
    <r>
      <t xml:space="preserve">        098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</si>
  <si>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罰金罰鍰及怠金</t>
    </r>
  </si>
  <si>
    <r>
      <t xml:space="preserve">        099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</si>
  <si>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使用規費收入</t>
    </r>
  </si>
  <si>
    <r>
      <t xml:space="preserve">        099</t>
    </r>
    <r>
      <rPr>
        <sz val="11"/>
        <rFont val="標楷體"/>
        <family val="4"/>
      </rPr>
      <t>罰金罰鍰及怠金</t>
    </r>
  </si>
  <si>
    <r>
      <t xml:space="preserve">           099</t>
    </r>
    <r>
      <rPr>
        <sz val="9"/>
        <rFont val="細明體"/>
        <family val="3"/>
      </rPr>
      <t>行政規費</t>
    </r>
  </si>
  <si>
    <r>
      <t xml:space="preserve">   (3)</t>
    </r>
    <r>
      <rPr>
        <sz val="11"/>
        <rFont val="標楷體"/>
        <family val="4"/>
      </rPr>
      <t>應收歲入保留款</t>
    </r>
  </si>
  <si>
    <r>
      <t xml:space="preserve">           099</t>
    </r>
    <r>
      <rPr>
        <sz val="9"/>
        <rFont val="細明體"/>
        <family val="3"/>
      </rPr>
      <t>中央各部會補助收入</t>
    </r>
  </si>
  <si>
    <r>
      <t xml:space="preserve">   (4)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</si>
  <si>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</si>
  <si>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</si>
  <si>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(5)</t>
    </r>
    <r>
      <rPr>
        <sz val="11"/>
        <rFont val="標楷體"/>
        <family val="4"/>
      </rPr>
      <t>暫收款</t>
    </r>
  </si>
  <si>
    <r>
      <t xml:space="preserve">   (6)</t>
    </r>
    <r>
      <rPr>
        <sz val="11"/>
        <rFont val="標楷體"/>
        <family val="4"/>
      </rPr>
      <t>歲入實收數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</si>
  <si>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</si>
  <si>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行政規費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</si>
  <si>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</si>
  <si>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</si>
  <si>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</si>
  <si>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(7)</t>
    </r>
    <r>
      <rPr>
        <sz val="11"/>
        <rFont val="標楷體"/>
        <family val="4"/>
      </rPr>
      <t>預計支用數</t>
    </r>
  </si>
  <si>
    <r>
      <t xml:space="preserve">   (8)</t>
    </r>
    <r>
      <rPr>
        <sz val="11"/>
        <rFont val="標楷體"/>
        <family val="4"/>
      </rPr>
      <t>代收款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</si>
  <si>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</si>
  <si>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   </t>
    </r>
    <r>
      <rPr>
        <sz val="11"/>
        <rFont val="標楷體"/>
        <family val="4"/>
      </rPr>
      <t>減：沖轉或發還數</t>
    </r>
  </si>
  <si>
    <r>
      <t xml:space="preserve">   (9)</t>
    </r>
    <r>
      <rPr>
        <sz val="11"/>
        <rFont val="標楷體"/>
        <family val="4"/>
      </rPr>
      <t>預領經費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</si>
  <si>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</si>
  <si>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</si>
  <si>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(10)</t>
    </r>
    <r>
      <rPr>
        <sz val="11"/>
        <rFont val="標楷體"/>
        <family val="4"/>
      </rPr>
      <t>受託經費</t>
    </r>
  </si>
  <si>
    <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</si>
  <si>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 xml:space="preserve">      </t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</si>
  <si>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</si>
  <si>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本期支出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</si>
  <si>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</si>
  <si>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(2)</t>
    </r>
    <r>
      <rPr>
        <sz val="11"/>
        <rFont val="標楷體"/>
        <family val="4"/>
      </rPr>
      <t>應納庫款</t>
    </r>
    <r>
      <rPr>
        <sz val="11"/>
        <rFont val="Times New Roman"/>
        <family val="1"/>
      </rPr>
      <t xml:space="preserve"> </t>
    </r>
  </si>
  <si>
    <r>
      <t xml:space="preserve">        099</t>
    </r>
    <r>
      <rPr>
        <sz val="11"/>
        <rFont val="標楷體"/>
        <family val="4"/>
      </rPr>
      <t>行政規費</t>
    </r>
  </si>
  <si>
    <r>
      <t xml:space="preserve">        099</t>
    </r>
    <r>
      <rPr>
        <sz val="11"/>
        <rFont val="標楷體"/>
        <family val="4"/>
      </rPr>
      <t>中央各部會補助收入</t>
    </r>
  </si>
  <si>
    <r>
      <t xml:space="preserve">           099</t>
    </r>
    <r>
      <rPr>
        <sz val="10"/>
        <rFont val="細明體"/>
        <family val="3"/>
      </rPr>
      <t>上級政府補助收入</t>
    </r>
  </si>
  <si>
    <r>
      <t xml:space="preserve">   (3)</t>
    </r>
    <r>
      <rPr>
        <sz val="11"/>
        <rFont val="標楷體"/>
        <family val="4"/>
      </rPr>
      <t>預付各項補助費</t>
    </r>
  </si>
  <si>
    <r>
      <t xml:space="preserve">    </t>
    </r>
    <r>
      <rPr>
        <sz val="11"/>
        <rFont val="標楷體"/>
        <family val="4"/>
      </rPr>
      <t>預付數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</si>
  <si>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</si>
  <si>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(4)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</si>
  <si>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(4)</t>
    </r>
    <r>
      <rPr>
        <sz val="11"/>
        <rFont val="標楷體"/>
        <family val="4"/>
      </rPr>
      <t>押金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</si>
  <si>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標楷體"/>
        <family val="4"/>
      </rPr>
      <t>支付數</t>
    </r>
  </si>
  <si>
    <r>
      <t xml:space="preserve">   (5)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</si>
  <si>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</si>
  <si>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</t>
    </r>
    <r>
      <rPr>
        <sz val="11"/>
        <rFont val="標楷體"/>
        <family val="4"/>
      </rPr>
      <t>　退撫金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</si>
  <si>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</si>
  <si>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</si>
  <si>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</si>
  <si>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</si>
  <si>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</si>
  <si>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</si>
  <si>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 097</t>
    </r>
    <r>
      <rPr>
        <sz val="11"/>
        <rFont val="標楷體"/>
        <family val="4"/>
      </rPr>
      <t>工程企劃行政管理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</si>
  <si>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</si>
  <si>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 xml:space="preserve">   (5)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</si>
  <si>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>　</t>
    </r>
    <r>
      <rPr>
        <sz val="11"/>
        <rFont val="Times New Roman"/>
        <family val="1"/>
      </rPr>
      <t xml:space="preserve">    095 </t>
    </r>
    <r>
      <rPr>
        <sz val="11"/>
        <rFont val="標楷體"/>
        <family val="4"/>
      </rPr>
      <t>建管行政　</t>
    </r>
  </si>
  <si>
    <r>
      <t>　</t>
    </r>
    <r>
      <rPr>
        <sz val="11"/>
        <rFont val="Times New Roman"/>
        <family val="1"/>
      </rPr>
      <t xml:space="preserve">    096 </t>
    </r>
    <r>
      <rPr>
        <sz val="11"/>
        <rFont val="標楷體"/>
        <family val="4"/>
      </rPr>
      <t>建管行政　</t>
    </r>
  </si>
  <si>
    <r>
      <t>　</t>
    </r>
    <r>
      <rPr>
        <sz val="11"/>
        <rFont val="Times New Roman"/>
        <family val="1"/>
      </rPr>
      <t xml:space="preserve">    098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</si>
  <si>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建管行政　</t>
    </r>
  </si>
  <si>
    <r>
      <t xml:space="preserve">        099</t>
    </r>
    <r>
      <rPr>
        <sz val="11"/>
        <rFont val="標楷體"/>
        <family val="4"/>
      </rPr>
      <t>工程企劃行政</t>
    </r>
  </si>
  <si>
    <r>
      <t xml:space="preserve">        099</t>
    </r>
    <r>
      <rPr>
        <sz val="11"/>
        <rFont val="標楷體"/>
        <family val="4"/>
      </rPr>
      <t>工程企劃管理</t>
    </r>
  </si>
  <si>
    <r>
      <t>　</t>
    </r>
    <r>
      <rPr>
        <sz val="11"/>
        <rFont val="Times New Roman"/>
        <family val="1"/>
      </rPr>
      <t xml:space="preserve">    099 </t>
    </r>
    <r>
      <rPr>
        <sz val="11"/>
        <rFont val="標楷體"/>
        <family val="4"/>
      </rPr>
      <t>建築管理　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</si>
  <si>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</si>
  <si>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>2.</t>
    </r>
    <r>
      <rPr>
        <sz val="11"/>
        <rFont val="標楷體"/>
        <family val="4"/>
      </rPr>
      <t>本期結存</t>
    </r>
  </si>
  <si>
    <r>
      <t xml:space="preserve">   (5) </t>
    </r>
    <r>
      <rPr>
        <sz val="11"/>
        <rFont val="標楷體"/>
        <family val="4"/>
      </rPr>
      <t>零用金</t>
    </r>
  </si>
  <si>
    <r>
      <t xml:space="preserve">    </t>
    </r>
    <r>
      <rPr>
        <sz val="11"/>
        <rFont val="標楷體"/>
        <family val="4"/>
      </rPr>
      <t>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</si>
  <si>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>＊＊</t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</si>
  <si>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</si>
  <si>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</si>
  <si>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</si>
  <si>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</si>
  <si>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</si>
  <si>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</si>
  <si>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</si>
  <si>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</si>
  <si>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</si>
  <si>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</si>
  <si>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</si>
  <si>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</si>
  <si>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</si>
  <si>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</si>
  <si>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</si>
  <si>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</si>
  <si>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以前年度歲入退還數</t>
  </si>
  <si>
    <t>歲入實收數</t>
  </si>
  <si>
    <t>應收歲入款</t>
  </si>
  <si>
    <r>
      <t xml:space="preserve">  </t>
    </r>
    <r>
      <rPr>
        <sz val="11.5"/>
        <rFont val="標楷體"/>
        <family val="4"/>
      </rPr>
      <t>罰款及賠償收入</t>
    </r>
  </si>
  <si>
    <t>應收歲入保留款</t>
  </si>
  <si>
    <r>
      <t xml:space="preserve">  </t>
    </r>
    <r>
      <rPr>
        <sz val="11.5"/>
        <rFont val="標楷體"/>
        <family val="4"/>
      </rPr>
      <t>規費收入</t>
    </r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</si>
  <si>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</si>
  <si>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財產收入</t>
    </r>
  </si>
  <si>
    <t>可支庫款</t>
  </si>
  <si>
    <r>
      <t xml:space="preserve">  </t>
    </r>
    <r>
      <rPr>
        <sz val="11.5"/>
        <rFont val="標楷體"/>
        <family val="4"/>
      </rPr>
      <t>補助收入</t>
    </r>
  </si>
  <si>
    <t>保留庫款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</si>
  <si>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</si>
  <si>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以前年度納庫收回數</t>
  </si>
  <si>
    <t>零用金</t>
  </si>
  <si>
    <t>代收款</t>
  </si>
  <si>
    <t>預領經費</t>
  </si>
  <si>
    <t>預付薪資</t>
  </si>
  <si>
    <t>受託經費</t>
  </si>
  <si>
    <t>預付各項補助費</t>
  </si>
  <si>
    <t>歲出預算數</t>
  </si>
  <si>
    <t>預付費用</t>
  </si>
  <si>
    <t>歲出分配數</t>
  </si>
  <si>
    <t>押金</t>
  </si>
  <si>
    <t>應付歲出款</t>
  </si>
  <si>
    <t>委託經費</t>
  </si>
  <si>
    <t>應付歲出保留款</t>
  </si>
  <si>
    <t>預計支用數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</si>
  <si>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</si>
  <si>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歲出實付數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</si>
  <si>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</si>
  <si>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t>　退撫金</t>
  </si>
  <si>
    <t>　公務人員待遇福利</t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</si>
  <si>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</si>
  <si>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</si>
  <si>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</si>
  <si>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</si>
  <si>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</si>
  <si>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126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</si>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</sst>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3">
    <font>
      <sz val="12"/>
      <name val="新細明體"/>
      <family val="1"/>
    </font>
    <font>
      <sz val="9"/>
      <name val="新細明體"/>
      <family val="1"/>
    </font>
    <font>
      <b/>
      <u val="single"/>
      <sz val="18"/>
      <name val="標楷體"/>
      <family val="4"/>
    </font>
    <font>
      <b/>
      <u val="single"/>
      <sz val="18"/>
      <name val="Times New Roman"/>
      <family val="1"/>
    </font>
    <font>
      <sz val="12"/>
      <name val="Times New Roman"/>
      <family val="1"/>
    </font>
    <font>
      <b/>
      <u val="single"/>
      <sz val="20"/>
      <name val="標楷體"/>
      <family val="4"/>
    </font>
    <font>
      <b/>
      <u val="single"/>
      <sz val="2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4"/>
      <name val="Times New Roman"/>
      <family val="1"/>
    </font>
    <font>
      <sz val="11.5"/>
      <name val="Times New Roman"/>
      <family val="1"/>
    </font>
    <font>
      <sz val="11.5"/>
      <name val="標楷體"/>
      <family val="4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1" fontId="12" fillId="2" borderId="4" xfId="0" applyNumberFormat="1" applyFont="1" applyFill="1" applyBorder="1" applyAlignment="1">
      <alignment horizontal="right" wrapText="1"/>
    </xf>
    <xf numFmtId="0" fontId="12" fillId="2" borderId="5" xfId="0" applyFont="1" applyFill="1" applyBorder="1" applyAlignment="1">
      <alignment vertical="top" wrapText="1"/>
    </xf>
    <xf numFmtId="41" fontId="12" fillId="2" borderId="5" xfId="0" applyNumberFormat="1" applyFont="1" applyFill="1" applyBorder="1" applyAlignment="1">
      <alignment horizontal="right" wrapText="1"/>
    </xf>
    <xf numFmtId="41" fontId="12" fillId="2" borderId="6" xfId="0" applyNumberFormat="1" applyFont="1" applyFill="1" applyBorder="1" applyAlignment="1">
      <alignment horizontal="right" wrapText="1"/>
    </xf>
    <xf numFmtId="41" fontId="12" fillId="2" borderId="0" xfId="0" applyNumberFormat="1" applyFont="1" applyFill="1" applyBorder="1" applyAlignment="1">
      <alignment horizontal="right" wrapText="1"/>
    </xf>
    <xf numFmtId="0" fontId="12" fillId="2" borderId="7" xfId="0" applyFont="1" applyFill="1" applyBorder="1" applyAlignment="1">
      <alignment vertical="top"/>
    </xf>
    <xf numFmtId="41" fontId="12" fillId="2" borderId="6" xfId="0" applyNumberFormat="1" applyFont="1" applyFill="1" applyBorder="1" applyAlignment="1">
      <alignment horizontal="right"/>
    </xf>
    <xf numFmtId="41" fontId="14" fillId="2" borderId="6" xfId="0" applyNumberFormat="1" applyFont="1" applyFill="1" applyBorder="1" applyAlignment="1">
      <alignment horizontal="right" wrapText="1"/>
    </xf>
    <xf numFmtId="41" fontId="14" fillId="2" borderId="5" xfId="0" applyNumberFormat="1" applyFont="1" applyFill="1" applyBorder="1" applyAlignment="1">
      <alignment horizontal="right" wrapText="1"/>
    </xf>
    <xf numFmtId="0" fontId="12" fillId="2" borderId="7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center" vertical="center" wrapText="1"/>
    </xf>
    <xf numFmtId="41" fontId="12" fillId="2" borderId="8" xfId="0" applyNumberFormat="1" applyFont="1" applyFill="1" applyBorder="1" applyAlignment="1">
      <alignment horizontal="right" wrapText="1"/>
    </xf>
    <xf numFmtId="41" fontId="12" fillId="2" borderId="9" xfId="0" applyNumberFormat="1" applyFont="1" applyFill="1" applyBorder="1" applyAlignment="1">
      <alignment horizontal="right" wrapText="1"/>
    </xf>
    <xf numFmtId="0" fontId="12" fillId="0" borderId="0" xfId="0" applyFont="1" applyAlignment="1">
      <alignment vertical="center"/>
    </xf>
    <xf numFmtId="41" fontId="4" fillId="0" borderId="0" xfId="0" applyNumberFormat="1" applyFont="1" applyAlignment="1">
      <alignment horizontal="right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wrapText="1"/>
    </xf>
    <xf numFmtId="41" fontId="15" fillId="2" borderId="10" xfId="0" applyNumberFormat="1" applyFont="1" applyFill="1" applyBorder="1" applyAlignment="1">
      <alignment horizontal="right" vertical="top"/>
    </xf>
    <xf numFmtId="0" fontId="16" fillId="2" borderId="5" xfId="0" applyFont="1" applyFill="1" applyBorder="1" applyAlignment="1">
      <alignment horizontal="left"/>
    </xf>
    <xf numFmtId="41" fontId="15" fillId="2" borderId="10" xfId="0" applyNumberFormat="1" applyFont="1" applyFill="1" applyBorder="1" applyAlignment="1">
      <alignment horizontal="right"/>
    </xf>
    <xf numFmtId="41" fontId="15" fillId="2" borderId="6" xfId="0" applyNumberFormat="1" applyFont="1" applyFill="1" applyBorder="1" applyAlignment="1">
      <alignment horizontal="right" vertical="top"/>
    </xf>
    <xf numFmtId="41" fontId="15" fillId="2" borderId="6" xfId="0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 wrapText="1"/>
    </xf>
    <xf numFmtId="41" fontId="15" fillId="2" borderId="11" xfId="0" applyNumberFormat="1" applyFont="1" applyFill="1" applyBorder="1" applyAlignment="1">
      <alignment horizontal="right" vertical="top"/>
    </xf>
    <xf numFmtId="0" fontId="15" fillId="2" borderId="12" xfId="0" applyFont="1" applyFill="1" applyBorder="1" applyAlignment="1">
      <alignment horizontal="left"/>
    </xf>
    <xf numFmtId="41" fontId="15" fillId="2" borderId="11" xfId="0" applyNumberFormat="1" applyFont="1" applyFill="1" applyBorder="1" applyAlignment="1">
      <alignment horizontal="right"/>
    </xf>
    <xf numFmtId="0" fontId="13" fillId="2" borderId="8" xfId="0" applyFont="1" applyFill="1" applyBorder="1" applyAlignment="1">
      <alignment horizontal="center" vertical="top" wrapText="1"/>
    </xf>
    <xf numFmtId="41" fontId="15" fillId="2" borderId="8" xfId="0" applyNumberFormat="1" applyFont="1" applyFill="1" applyBorder="1" applyAlignment="1">
      <alignment horizontal="right" vertical="top"/>
    </xf>
    <xf numFmtId="0" fontId="15" fillId="2" borderId="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indent="6"/>
    </xf>
    <xf numFmtId="0" fontId="13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20" fillId="2" borderId="7" xfId="0" applyFont="1" applyFill="1" applyBorder="1" applyAlignment="1">
      <alignment horizontal="left" vertical="top"/>
    </xf>
    <xf numFmtId="0" fontId="22" fillId="0" borderId="0" xfId="0" applyFont="1" applyAlignment="1">
      <alignment vertical="center"/>
    </xf>
    <xf numFmtId="0" fontId="17" fillId="2" borderId="5" xfId="0" applyFont="1" applyFill="1" applyBorder="1" applyAlignment="1">
      <alignment vertical="top" wrapText="1"/>
    </xf>
    <xf numFmtId="0" fontId="17" fillId="2" borderId="7" xfId="0" applyFont="1" applyFill="1" applyBorder="1" applyAlignment="1">
      <alignment horizontal="left" vertical="top"/>
    </xf>
    <xf numFmtId="0" fontId="4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top" wrapText="1" indent="1"/>
    </xf>
    <xf numFmtId="0" fontId="13" fillId="2" borderId="5" xfId="0" applyFont="1" applyFill="1" applyBorder="1" applyAlignment="1">
      <alignment horizontal="left" vertical="top" wrapText="1" indent="1"/>
    </xf>
    <xf numFmtId="0" fontId="12" fillId="2" borderId="15" xfId="0" applyFont="1" applyFill="1" applyBorder="1" applyAlignment="1">
      <alignment horizontal="left" vertical="distributed"/>
    </xf>
    <xf numFmtId="0" fontId="12" fillId="2" borderId="9" xfId="0" applyFont="1" applyFill="1" applyBorder="1" applyAlignment="1">
      <alignment horizontal="left" vertical="distributed"/>
    </xf>
    <xf numFmtId="0" fontId="12" fillId="2" borderId="7" xfId="0" applyFont="1" applyFill="1" applyBorder="1" applyAlignment="1">
      <alignment horizontal="left" vertical="top" wrapText="1" indent="1"/>
    </xf>
    <xf numFmtId="0" fontId="12" fillId="2" borderId="5" xfId="0" applyFont="1" applyFill="1" applyBorder="1" applyAlignment="1">
      <alignment horizontal="left" vertical="top" wrapText="1" indent="1"/>
    </xf>
    <xf numFmtId="0" fontId="12" fillId="2" borderId="7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 vertical="top" wrapText="1" indent="2"/>
    </xf>
    <xf numFmtId="0" fontId="12" fillId="2" borderId="5" xfId="0" applyFont="1" applyFill="1" applyBorder="1" applyAlignment="1">
      <alignment horizontal="left" vertical="top" wrapText="1" indent="2"/>
    </xf>
    <xf numFmtId="0" fontId="12" fillId="2" borderId="7" xfId="0" applyFont="1" applyFill="1" applyBorder="1" applyAlignment="1">
      <alignment horizontal="left" vertical="distributed"/>
    </xf>
    <xf numFmtId="0" fontId="12" fillId="2" borderId="5" xfId="0" applyFont="1" applyFill="1" applyBorder="1" applyAlignment="1">
      <alignment horizontal="left" vertical="distributed"/>
    </xf>
    <xf numFmtId="0" fontId="13" fillId="2" borderId="7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3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C71">
      <selection activeCell="F86" sqref="F86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0</v>
      </c>
      <c r="B1" s="73"/>
      <c r="C1" s="73"/>
      <c r="D1" s="73"/>
      <c r="E1" s="73"/>
    </row>
    <row r="2" spans="1:5" ht="27.75">
      <c r="A2" s="74" t="s">
        <v>1</v>
      </c>
      <c r="B2" s="75"/>
      <c r="C2" s="75"/>
      <c r="D2" s="75"/>
      <c r="E2" s="75"/>
    </row>
    <row r="3" spans="1:5" ht="17.25" thickBot="1">
      <c r="A3" s="49" t="s">
        <v>112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8</v>
      </c>
      <c r="B7" s="60"/>
      <c r="C7" s="7"/>
      <c r="D7" s="7"/>
      <c r="E7" s="7">
        <f>SUM(D8:D12)</f>
        <v>388174700</v>
      </c>
    </row>
    <row r="8" spans="1:5" ht="15.75">
      <c r="A8" s="57" t="s">
        <v>9</v>
      </c>
      <c r="B8" s="58"/>
      <c r="C8" s="8"/>
      <c r="D8" s="9">
        <v>3377460</v>
      </c>
      <c r="E8" s="8"/>
    </row>
    <row r="9" spans="1:5" ht="15.75">
      <c r="A9" s="57" t="s">
        <v>10</v>
      </c>
      <c r="B9" s="58"/>
      <c r="C9" s="8"/>
      <c r="D9" s="9">
        <v>218494452</v>
      </c>
      <c r="E9" s="8"/>
    </row>
    <row r="10" spans="1:5" ht="15.75">
      <c r="A10" s="57" t="s">
        <v>11</v>
      </c>
      <c r="B10" s="58"/>
      <c r="C10" s="7"/>
      <c r="D10" s="7">
        <v>12889155</v>
      </c>
      <c r="E10" s="7"/>
    </row>
    <row r="11" spans="1:5" ht="15.75">
      <c r="A11" s="59" t="s">
        <v>12</v>
      </c>
      <c r="B11" s="60"/>
      <c r="C11" s="7"/>
      <c r="D11" s="7">
        <v>153413633</v>
      </c>
      <c r="E11" s="7"/>
    </row>
    <row r="12" spans="1:5" ht="15.75">
      <c r="A12" s="59" t="s">
        <v>13</v>
      </c>
      <c r="B12" s="60"/>
      <c r="C12" s="7"/>
      <c r="D12" s="7">
        <v>0</v>
      </c>
      <c r="E12" s="7"/>
    </row>
    <row r="13" spans="1:5" ht="15.75">
      <c r="A13" s="59" t="s">
        <v>14</v>
      </c>
      <c r="B13" s="60"/>
      <c r="C13" s="7"/>
      <c r="D13" s="7"/>
      <c r="E13" s="7">
        <f>SUM(D16+D19+D22+D25+D32+D31+D38+D35+D41+D43)</f>
        <v>147850722</v>
      </c>
    </row>
    <row r="14" spans="1:5" ht="15.75">
      <c r="A14" s="53" t="s">
        <v>108</v>
      </c>
      <c r="B14" s="54"/>
      <c r="C14" s="7"/>
      <c r="D14" s="7">
        <v>0</v>
      </c>
      <c r="E14" s="7"/>
    </row>
    <row r="15" spans="1:5" ht="15.75">
      <c r="A15" s="53" t="s">
        <v>111</v>
      </c>
      <c r="B15" s="54"/>
      <c r="C15" s="7"/>
      <c r="D15" s="7">
        <v>0</v>
      </c>
      <c r="E15" s="7"/>
    </row>
    <row r="16" spans="1:5" ht="15.75">
      <c r="A16" s="59" t="s">
        <v>15</v>
      </c>
      <c r="B16" s="60"/>
      <c r="C16" s="7"/>
      <c r="D16" s="7">
        <f>SUM(C17+C18)</f>
        <v>20000</v>
      </c>
      <c r="E16" s="7"/>
    </row>
    <row r="17" spans="1:5" ht="15.75">
      <c r="A17" s="10" t="s">
        <v>109</v>
      </c>
      <c r="B17" s="6"/>
      <c r="C17" s="7">
        <v>10000</v>
      </c>
      <c r="D17" s="7"/>
      <c r="E17" s="7"/>
    </row>
    <row r="18" spans="1:5" ht="15.75">
      <c r="A18" s="10" t="s">
        <v>117</v>
      </c>
      <c r="B18" s="6"/>
      <c r="C18" s="7">
        <v>10000</v>
      </c>
      <c r="D18" s="7"/>
      <c r="E18" s="7"/>
    </row>
    <row r="19" spans="1:5" ht="15.75">
      <c r="A19" s="59" t="s">
        <v>16</v>
      </c>
      <c r="B19" s="60"/>
      <c r="C19" s="7"/>
      <c r="D19" s="7">
        <f>SUM(C20-C21)</f>
        <v>1699766</v>
      </c>
      <c r="E19" s="7"/>
    </row>
    <row r="20" spans="1:5" ht="15.75">
      <c r="A20" s="59" t="s">
        <v>17</v>
      </c>
      <c r="B20" s="60"/>
      <c r="C20" s="7">
        <v>2163426</v>
      </c>
      <c r="D20" s="7"/>
      <c r="E20" s="7"/>
    </row>
    <row r="21" spans="1:5" ht="15.75">
      <c r="A21" s="59" t="s">
        <v>18</v>
      </c>
      <c r="B21" s="60"/>
      <c r="C21" s="7">
        <v>463660</v>
      </c>
      <c r="D21" s="7"/>
      <c r="E21" s="7"/>
    </row>
    <row r="22" spans="1:5" ht="15.75">
      <c r="A22" s="59" t="s">
        <v>19</v>
      </c>
      <c r="B22" s="60"/>
      <c r="C22" s="7"/>
      <c r="D22" s="7">
        <f>SUM(C23-C24)</f>
        <v>0</v>
      </c>
      <c r="E22" s="7"/>
    </row>
    <row r="23" spans="1:5" ht="15.75">
      <c r="A23" s="59" t="s">
        <v>17</v>
      </c>
      <c r="B23" s="60"/>
      <c r="C23" s="7">
        <v>0</v>
      </c>
      <c r="D23" s="7"/>
      <c r="E23" s="7"/>
    </row>
    <row r="24" spans="1:5" ht="15.75">
      <c r="A24" s="59" t="s">
        <v>18</v>
      </c>
      <c r="B24" s="60"/>
      <c r="C24" s="7">
        <v>0</v>
      </c>
      <c r="D24" s="7"/>
      <c r="E24" s="7"/>
    </row>
    <row r="25" spans="1:5" ht="15.75">
      <c r="A25" s="59" t="s">
        <v>20</v>
      </c>
      <c r="B25" s="60"/>
      <c r="C25" s="7"/>
      <c r="D25" s="7">
        <f>SUM(C26:C30)</f>
        <v>17712704</v>
      </c>
      <c r="E25" s="7"/>
    </row>
    <row r="26" spans="1:5" ht="15.75">
      <c r="A26" s="64" t="s">
        <v>21</v>
      </c>
      <c r="B26" s="65"/>
      <c r="C26" s="7">
        <v>469075</v>
      </c>
      <c r="D26" s="7"/>
      <c r="E26" s="7"/>
    </row>
    <row r="27" spans="1:5" ht="15.75">
      <c r="A27" s="59" t="s">
        <v>22</v>
      </c>
      <c r="B27" s="60"/>
      <c r="C27" s="7">
        <v>16487513</v>
      </c>
      <c r="D27" s="7"/>
      <c r="E27" s="7"/>
    </row>
    <row r="28" spans="1:5" ht="15.75">
      <c r="A28" s="59" t="s">
        <v>23</v>
      </c>
      <c r="B28" s="60"/>
      <c r="C28" s="7">
        <v>706116</v>
      </c>
      <c r="D28" s="7"/>
      <c r="E28" s="11"/>
    </row>
    <row r="29" spans="1:5" ht="15.75">
      <c r="A29" s="59" t="s">
        <v>104</v>
      </c>
      <c r="B29" s="60"/>
      <c r="C29" s="7">
        <v>0</v>
      </c>
      <c r="D29" s="7"/>
      <c r="E29" s="11"/>
    </row>
    <row r="30" spans="1:5" ht="15.75">
      <c r="A30" s="64" t="s">
        <v>24</v>
      </c>
      <c r="B30" s="65"/>
      <c r="C30" s="7">
        <v>50000</v>
      </c>
      <c r="D30" s="7"/>
      <c r="E30" s="11"/>
    </row>
    <row r="31" spans="1:5" ht="15.75">
      <c r="A31" s="59" t="s">
        <v>25</v>
      </c>
      <c r="B31" s="60"/>
      <c r="C31" s="7"/>
      <c r="D31" s="7">
        <v>0</v>
      </c>
      <c r="E31" s="11"/>
    </row>
    <row r="32" spans="1:5" ht="15.75">
      <c r="A32" s="59" t="s">
        <v>26</v>
      </c>
      <c r="B32" s="60"/>
      <c r="C32" s="7"/>
      <c r="D32" s="7">
        <f>SUM(C33-C34)</f>
        <v>-1838218</v>
      </c>
      <c r="E32" s="11"/>
    </row>
    <row r="33" spans="1:5" ht="15.75">
      <c r="A33" s="64" t="s">
        <v>27</v>
      </c>
      <c r="B33" s="65"/>
      <c r="C33" s="7">
        <v>127272740</v>
      </c>
      <c r="D33" s="7"/>
      <c r="E33" s="11"/>
    </row>
    <row r="34" spans="1:5" ht="15.75">
      <c r="A34" s="59" t="s">
        <v>28</v>
      </c>
      <c r="B34" s="60"/>
      <c r="C34" s="8">
        <v>129110958</v>
      </c>
      <c r="D34" s="9"/>
      <c r="E34" s="8"/>
    </row>
    <row r="35" spans="1:5" ht="15.75">
      <c r="A35" s="59" t="s">
        <v>29</v>
      </c>
      <c r="B35" s="60"/>
      <c r="C35" s="7"/>
      <c r="D35" s="8">
        <f>C36-C37</f>
        <v>83321778</v>
      </c>
      <c r="E35" s="7"/>
    </row>
    <row r="36" spans="1:5" ht="15.75">
      <c r="A36" s="64" t="s">
        <v>110</v>
      </c>
      <c r="B36" s="65"/>
      <c r="C36" s="7">
        <v>83321778</v>
      </c>
      <c r="D36" s="8"/>
      <c r="E36" s="7"/>
    </row>
    <row r="37" spans="1:5" ht="15.75">
      <c r="A37" s="59" t="s">
        <v>30</v>
      </c>
      <c r="B37" s="60"/>
      <c r="C37" s="7">
        <v>0</v>
      </c>
      <c r="D37" s="8"/>
      <c r="E37" s="7"/>
    </row>
    <row r="38" spans="1:5" ht="15.75">
      <c r="A38" s="59" t="s">
        <v>31</v>
      </c>
      <c r="B38" s="60"/>
      <c r="C38" s="7"/>
      <c r="D38" s="8">
        <f>C39-C40</f>
        <v>30279457</v>
      </c>
      <c r="E38" s="7"/>
    </row>
    <row r="39" spans="1:5" ht="15.75">
      <c r="A39" s="64" t="s">
        <v>27</v>
      </c>
      <c r="B39" s="65"/>
      <c r="C39" s="7">
        <v>32371620</v>
      </c>
      <c r="D39" s="8"/>
      <c r="E39" s="7"/>
    </row>
    <row r="40" spans="1:5" ht="15.75">
      <c r="A40" s="59" t="s">
        <v>30</v>
      </c>
      <c r="B40" s="60"/>
      <c r="C40" s="7">
        <v>2092163</v>
      </c>
      <c r="D40" s="8"/>
      <c r="E40" s="7"/>
    </row>
    <row r="41" spans="1:5" ht="15.75">
      <c r="A41" s="69" t="s">
        <v>234</v>
      </c>
      <c r="B41" s="70"/>
      <c r="C41" s="7"/>
      <c r="D41" s="7">
        <v>500000</v>
      </c>
      <c r="E41" s="7"/>
    </row>
    <row r="42" spans="1:5" ht="15.75">
      <c r="A42" s="69" t="s">
        <v>235</v>
      </c>
      <c r="B42" s="71"/>
      <c r="C42" s="7">
        <v>500000</v>
      </c>
      <c r="D42" s="7"/>
      <c r="E42" s="7"/>
    </row>
    <row r="43" spans="1:5" ht="15.75">
      <c r="A43" s="69" t="s">
        <v>236</v>
      </c>
      <c r="B43" s="70"/>
      <c r="C43" s="7"/>
      <c r="D43" s="7">
        <f>SUM(C44:C46)</f>
        <v>16155235</v>
      </c>
      <c r="E43" s="7"/>
    </row>
    <row r="44" spans="1:5" ht="15.75">
      <c r="A44" s="69" t="s">
        <v>237</v>
      </c>
      <c r="B44" s="71"/>
      <c r="C44" s="7">
        <v>54509</v>
      </c>
      <c r="D44" s="7"/>
      <c r="E44" s="7"/>
    </row>
    <row r="45" spans="1:5" ht="15.75">
      <c r="A45" s="69" t="s">
        <v>238</v>
      </c>
      <c r="B45" s="71"/>
      <c r="C45" s="7">
        <v>26510</v>
      </c>
      <c r="D45" s="7"/>
      <c r="E45" s="7"/>
    </row>
    <row r="46" spans="1:5" ht="15.75">
      <c r="A46" s="69" t="s">
        <v>239</v>
      </c>
      <c r="B46" s="71"/>
      <c r="C46" s="7">
        <v>16074216</v>
      </c>
      <c r="D46" s="7"/>
      <c r="E46" s="7"/>
    </row>
    <row r="47" spans="1:5" ht="15.75">
      <c r="A47" s="66" t="s">
        <v>32</v>
      </c>
      <c r="B47" s="67"/>
      <c r="C47" s="7" t="s">
        <v>113</v>
      </c>
      <c r="D47" s="7"/>
      <c r="E47" s="7">
        <f>SUM(E7+E13)</f>
        <v>536025422</v>
      </c>
    </row>
    <row r="48" spans="1:5" ht="15.75">
      <c r="A48" s="68" t="s">
        <v>33</v>
      </c>
      <c r="B48" s="60"/>
      <c r="C48" s="7"/>
      <c r="D48" s="7"/>
      <c r="E48" s="7"/>
    </row>
    <row r="49" spans="1:5" ht="15.75">
      <c r="A49" s="59" t="s">
        <v>34</v>
      </c>
      <c r="B49" s="60"/>
      <c r="C49" s="7"/>
      <c r="D49" s="7"/>
      <c r="E49" s="7">
        <f>SUM(D50:D78)</f>
        <v>81617192</v>
      </c>
    </row>
    <row r="50" spans="1:5" ht="15.75">
      <c r="A50" s="59" t="s">
        <v>35</v>
      </c>
      <c r="B50" s="60"/>
      <c r="C50" s="7"/>
      <c r="D50" s="7">
        <f>SUM(C51:C55)</f>
        <v>17712704</v>
      </c>
      <c r="E50" s="7"/>
    </row>
    <row r="51" spans="1:5" ht="15.75" customHeight="1">
      <c r="A51" s="64" t="s">
        <v>21</v>
      </c>
      <c r="B51" s="65"/>
      <c r="C51" s="7">
        <v>469075</v>
      </c>
      <c r="D51" s="7"/>
      <c r="E51" s="7"/>
    </row>
    <row r="52" spans="1:5" ht="15.75" customHeight="1">
      <c r="A52" s="59" t="s">
        <v>22</v>
      </c>
      <c r="B52" s="60"/>
      <c r="C52" s="7">
        <v>16487513</v>
      </c>
      <c r="D52" s="7"/>
      <c r="E52" s="7"/>
    </row>
    <row r="53" spans="1:5" ht="15.75" customHeight="1">
      <c r="A53" s="59" t="s">
        <v>105</v>
      </c>
      <c r="B53" s="60"/>
      <c r="C53" s="7">
        <v>706116</v>
      </c>
      <c r="D53" s="7"/>
      <c r="E53" s="7"/>
    </row>
    <row r="54" spans="1:5" ht="15.75" customHeight="1">
      <c r="A54" s="59" t="s">
        <v>104</v>
      </c>
      <c r="B54" s="60"/>
      <c r="C54" s="7">
        <v>0</v>
      </c>
      <c r="D54" s="7"/>
      <c r="E54" s="7"/>
    </row>
    <row r="55" spans="1:5" ht="15.75" customHeight="1">
      <c r="A55" s="64" t="s">
        <v>24</v>
      </c>
      <c r="B55" s="65"/>
      <c r="C55" s="7">
        <v>50000</v>
      </c>
      <c r="D55" s="7"/>
      <c r="E55" s="7"/>
    </row>
    <row r="56" spans="1:5" ht="16.5" customHeight="1">
      <c r="A56" s="59" t="s">
        <v>36</v>
      </c>
      <c r="B56" s="60"/>
      <c r="C56" s="7"/>
      <c r="D56" s="7">
        <f>SUM(C57+C58)</f>
        <v>20000</v>
      </c>
      <c r="E56" s="7"/>
    </row>
    <row r="57" spans="1:5" ht="16.5" customHeight="1">
      <c r="A57" s="10" t="s">
        <v>109</v>
      </c>
      <c r="B57" s="6"/>
      <c r="C57" s="7">
        <v>10000</v>
      </c>
      <c r="D57" s="7"/>
      <c r="E57" s="7"/>
    </row>
    <row r="58" spans="1:5" ht="16.5" customHeight="1">
      <c r="A58" s="10" t="s">
        <v>117</v>
      </c>
      <c r="B58" s="6"/>
      <c r="C58" s="7">
        <v>10000</v>
      </c>
      <c r="D58" s="7"/>
      <c r="E58" s="7"/>
    </row>
    <row r="59" spans="1:5" ht="16.5" customHeight="1">
      <c r="A59" s="59" t="s">
        <v>103</v>
      </c>
      <c r="B59" s="60"/>
      <c r="C59" s="7"/>
      <c r="D59" s="7">
        <f>SUM(C60-C61)</f>
        <v>0</v>
      </c>
      <c r="E59" s="7"/>
    </row>
    <row r="60" spans="1:5" ht="15.75">
      <c r="A60" s="64" t="s">
        <v>37</v>
      </c>
      <c r="B60" s="65"/>
      <c r="C60" s="7">
        <v>0</v>
      </c>
      <c r="D60" s="7"/>
      <c r="E60" s="7"/>
    </row>
    <row r="61" spans="1:5" ht="15.75">
      <c r="A61" s="59" t="s">
        <v>38</v>
      </c>
      <c r="B61" s="60"/>
      <c r="C61" s="7">
        <v>0</v>
      </c>
      <c r="D61" s="7"/>
      <c r="E61" s="7"/>
    </row>
    <row r="62" spans="1:5" ht="19.5" customHeight="1">
      <c r="A62" s="59" t="s">
        <v>39</v>
      </c>
      <c r="B62" s="60"/>
      <c r="C62" s="7"/>
      <c r="D62" s="7">
        <f>SUM(C63-C64)</f>
        <v>4581933</v>
      </c>
      <c r="E62" s="12"/>
    </row>
    <row r="63" spans="1:5" ht="18.75">
      <c r="A63" s="64" t="s">
        <v>37</v>
      </c>
      <c r="B63" s="65"/>
      <c r="C63" s="7">
        <v>6694498</v>
      </c>
      <c r="D63" s="7"/>
      <c r="E63" s="13"/>
    </row>
    <row r="64" spans="1:5" ht="18.75">
      <c r="A64" s="59" t="s">
        <v>38</v>
      </c>
      <c r="B64" s="60"/>
      <c r="C64" s="7">
        <v>2112565</v>
      </c>
      <c r="D64" s="7"/>
      <c r="E64" s="12"/>
    </row>
    <row r="65" spans="1:5" ht="19.5" customHeight="1" hidden="1">
      <c r="A65" s="59" t="s">
        <v>40</v>
      </c>
      <c r="B65" s="60"/>
      <c r="C65" s="7"/>
      <c r="D65" s="7">
        <f>SUM(C66-C67)</f>
        <v>0</v>
      </c>
      <c r="E65" s="12"/>
    </row>
    <row r="66" spans="1:5" ht="18.75" hidden="1">
      <c r="A66" s="64" t="s">
        <v>41</v>
      </c>
      <c r="B66" s="65"/>
      <c r="C66" s="7"/>
      <c r="D66" s="7"/>
      <c r="E66" s="13"/>
    </row>
    <row r="67" spans="1:5" ht="18.75" hidden="1">
      <c r="A67" s="59" t="s">
        <v>38</v>
      </c>
      <c r="B67" s="60"/>
      <c r="C67" s="8"/>
      <c r="D67" s="7"/>
      <c r="E67" s="12"/>
    </row>
    <row r="68" spans="1:5" ht="18.75">
      <c r="A68" s="59" t="s">
        <v>42</v>
      </c>
      <c r="B68" s="60"/>
      <c r="C68" s="7"/>
      <c r="D68" s="7">
        <f>SUM(C69-C70)</f>
        <v>0</v>
      </c>
      <c r="E68" s="12"/>
    </row>
    <row r="69" spans="1:5" ht="19.5" customHeight="1">
      <c r="A69" s="64" t="s">
        <v>41</v>
      </c>
      <c r="B69" s="65"/>
      <c r="C69" s="7">
        <v>0</v>
      </c>
      <c r="D69" s="7"/>
      <c r="E69" s="13"/>
    </row>
    <row r="70" spans="1:5" ht="18.75">
      <c r="A70" s="59" t="s">
        <v>38</v>
      </c>
      <c r="B70" s="60"/>
      <c r="C70" s="8">
        <v>0</v>
      </c>
      <c r="D70" s="7"/>
      <c r="E70" s="12"/>
    </row>
    <row r="71" spans="1:5" ht="15.75">
      <c r="A71" s="59" t="s">
        <v>43</v>
      </c>
      <c r="B71" s="60"/>
      <c r="C71" s="7"/>
      <c r="D71" s="7">
        <f>SUM(C72:C77)</f>
        <v>59106274</v>
      </c>
      <c r="E71" s="7"/>
    </row>
    <row r="72" spans="1:5" ht="15.75">
      <c r="A72" s="63" t="s">
        <v>44</v>
      </c>
      <c r="B72" s="62"/>
      <c r="C72" s="7">
        <v>5181769</v>
      </c>
      <c r="D72" s="7"/>
      <c r="E72" s="7"/>
    </row>
    <row r="73" spans="1:5" ht="15.75">
      <c r="A73" s="63" t="s">
        <v>118</v>
      </c>
      <c r="B73" s="62"/>
      <c r="C73" s="7">
        <v>49000</v>
      </c>
      <c r="D73" s="7"/>
      <c r="E73" s="7"/>
    </row>
    <row r="74" spans="1:5" ht="18.75">
      <c r="A74" s="61" t="s">
        <v>45</v>
      </c>
      <c r="B74" s="62"/>
      <c r="C74" s="7">
        <v>53725324</v>
      </c>
      <c r="D74" s="16"/>
      <c r="E74" s="16"/>
    </row>
    <row r="75" spans="1:5" ht="15.75">
      <c r="A75" s="61" t="s">
        <v>46</v>
      </c>
      <c r="B75" s="62"/>
      <c r="C75" s="7">
        <v>126181</v>
      </c>
      <c r="D75" s="7"/>
      <c r="E75" s="7"/>
    </row>
    <row r="76" spans="1:5" ht="15.75">
      <c r="A76" s="61" t="s">
        <v>47</v>
      </c>
      <c r="B76" s="62"/>
      <c r="C76" s="7">
        <v>0</v>
      </c>
      <c r="D76" s="7"/>
      <c r="E76" s="7"/>
    </row>
    <row r="77" spans="1:5" ht="15.75">
      <c r="A77" s="61" t="s">
        <v>48</v>
      </c>
      <c r="B77" s="62"/>
      <c r="C77" s="7">
        <v>24000</v>
      </c>
      <c r="D77" s="7"/>
      <c r="E77" s="7"/>
    </row>
    <row r="78" spans="1:5" ht="15.75">
      <c r="A78" s="59" t="s">
        <v>49</v>
      </c>
      <c r="B78" s="60"/>
      <c r="C78" s="7"/>
      <c r="D78" s="7">
        <f>SUM(C79:C80)</f>
        <v>196281</v>
      </c>
      <c r="E78" s="7"/>
    </row>
    <row r="79" spans="1:5" ht="15.75">
      <c r="A79" s="14" t="s">
        <v>106</v>
      </c>
      <c r="B79" s="15"/>
      <c r="C79" s="7">
        <v>57681</v>
      </c>
      <c r="D79" s="7"/>
      <c r="E79" s="7"/>
    </row>
    <row r="80" spans="1:5" ht="15.75">
      <c r="A80" s="14" t="s">
        <v>119</v>
      </c>
      <c r="B80" s="15"/>
      <c r="C80" s="7">
        <v>138600</v>
      </c>
      <c r="D80" s="7"/>
      <c r="E80" s="7"/>
    </row>
    <row r="81" spans="1:5" ht="15.75">
      <c r="A81" s="59" t="s">
        <v>50</v>
      </c>
      <c r="B81" s="60"/>
      <c r="C81" s="7"/>
      <c r="D81" s="8"/>
      <c r="E81" s="7">
        <f>SUM(D82:D86)</f>
        <v>454408230</v>
      </c>
    </row>
    <row r="82" spans="1:5" ht="15.75">
      <c r="A82" s="57" t="s">
        <v>9</v>
      </c>
      <c r="B82" s="58"/>
      <c r="C82" s="7"/>
      <c r="D82" s="8">
        <v>3417071</v>
      </c>
      <c r="E82" s="8"/>
    </row>
    <row r="83" spans="1:5" ht="15.75">
      <c r="A83" s="57" t="s">
        <v>10</v>
      </c>
      <c r="B83" s="58"/>
      <c r="C83" s="7"/>
      <c r="D83" s="8">
        <v>216656234</v>
      </c>
      <c r="E83" s="8"/>
    </row>
    <row r="84" spans="1:5" ht="15.75">
      <c r="A84" s="57" t="s">
        <v>11</v>
      </c>
      <c r="B84" s="58"/>
      <c r="C84" s="7"/>
      <c r="D84" s="7">
        <v>64312338</v>
      </c>
      <c r="E84" s="7"/>
    </row>
    <row r="85" spans="1:5" ht="15.75">
      <c r="A85" s="59" t="s">
        <v>12</v>
      </c>
      <c r="B85" s="60"/>
      <c r="C85" s="7"/>
      <c r="D85" s="7">
        <v>169872587</v>
      </c>
      <c r="E85" s="7"/>
    </row>
    <row r="86" spans="1:5" ht="15.75">
      <c r="A86" s="59" t="s">
        <v>51</v>
      </c>
      <c r="B86" s="60"/>
      <c r="C86" s="7"/>
      <c r="D86" s="7">
        <v>150000</v>
      </c>
      <c r="E86" s="7"/>
    </row>
    <row r="87" spans="1:5" ht="16.5" thickBot="1">
      <c r="A87" s="55" t="s">
        <v>52</v>
      </c>
      <c r="B87" s="56"/>
      <c r="C87" s="17"/>
      <c r="D87" s="18"/>
      <c r="E87" s="18">
        <f>SUM(E49+E81)</f>
        <v>536025422</v>
      </c>
    </row>
    <row r="88" spans="1:5" ht="15.75">
      <c r="A88" s="19"/>
      <c r="B88" s="19"/>
      <c r="C88" s="20"/>
      <c r="D88" s="20"/>
      <c r="E88" s="20"/>
    </row>
  </sheetData>
  <mergeCells count="81">
    <mergeCell ref="A6:B6"/>
    <mergeCell ref="A7:B7"/>
    <mergeCell ref="A8:B8"/>
    <mergeCell ref="A9:B9"/>
    <mergeCell ref="A1:E1"/>
    <mergeCell ref="A2:E2"/>
    <mergeCell ref="A3:E3"/>
    <mergeCell ref="A4:B5"/>
    <mergeCell ref="C4:E4"/>
    <mergeCell ref="A10:B10"/>
    <mergeCell ref="A11:B11"/>
    <mergeCell ref="A12:B12"/>
    <mergeCell ref="A13:B13"/>
    <mergeCell ref="A16:B16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B30"/>
    <mergeCell ref="A29:B29"/>
    <mergeCell ref="A31:B31"/>
    <mergeCell ref="A32:B32"/>
    <mergeCell ref="A33:B33"/>
    <mergeCell ref="A34:B34"/>
    <mergeCell ref="A35:B35"/>
    <mergeCell ref="A37:B37"/>
    <mergeCell ref="A38:B38"/>
    <mergeCell ref="A39:B39"/>
    <mergeCell ref="A36:B36"/>
    <mergeCell ref="A40:B40"/>
    <mergeCell ref="A47:B47"/>
    <mergeCell ref="A48:B48"/>
    <mergeCell ref="A49:B49"/>
    <mergeCell ref="A41:B41"/>
    <mergeCell ref="A42:B42"/>
    <mergeCell ref="A43:B43"/>
    <mergeCell ref="A44:B44"/>
    <mergeCell ref="A45:B45"/>
    <mergeCell ref="A46:B46"/>
    <mergeCell ref="A50:B50"/>
    <mergeCell ref="A51:B51"/>
    <mergeCell ref="A52:B52"/>
    <mergeCell ref="A54:B54"/>
    <mergeCell ref="A53:B53"/>
    <mergeCell ref="A55:B55"/>
    <mergeCell ref="A56:B5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2:B82"/>
    <mergeCell ref="A73:B73"/>
    <mergeCell ref="A74:B74"/>
    <mergeCell ref="A75:B75"/>
    <mergeCell ref="A76:B76"/>
    <mergeCell ref="A14:B14"/>
    <mergeCell ref="A15:B15"/>
    <mergeCell ref="A87:B87"/>
    <mergeCell ref="A83:B83"/>
    <mergeCell ref="A84:B84"/>
    <mergeCell ref="A85:B85"/>
    <mergeCell ref="A86:B86"/>
    <mergeCell ref="A77:B77"/>
    <mergeCell ref="A78:B78"/>
    <mergeCell ref="A81:B8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B16">
      <selection activeCell="B33" sqref="B33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335</v>
      </c>
      <c r="B1" s="73"/>
      <c r="C1" s="73"/>
      <c r="D1" s="73"/>
    </row>
    <row r="2" spans="1:4" ht="24" customHeight="1">
      <c r="A2" s="74" t="s">
        <v>403</v>
      </c>
      <c r="B2" s="75"/>
      <c r="C2" s="75"/>
      <c r="D2" s="75"/>
    </row>
    <row r="3" spans="1:4" ht="17.25" thickBot="1">
      <c r="A3" s="2" t="s">
        <v>404</v>
      </c>
      <c r="B3" s="84" t="s">
        <v>458</v>
      </c>
      <c r="C3" s="85"/>
      <c r="D3" s="2" t="s">
        <v>405</v>
      </c>
    </row>
    <row r="4" spans="1:4" ht="21" customHeight="1" thickBot="1">
      <c r="A4" s="21" t="s">
        <v>406</v>
      </c>
      <c r="B4" s="22" t="s">
        <v>407</v>
      </c>
      <c r="C4" s="4" t="s">
        <v>408</v>
      </c>
      <c r="D4" s="3" t="s">
        <v>407</v>
      </c>
    </row>
    <row r="5" spans="1:4" ht="15.75" customHeight="1">
      <c r="A5" s="23" t="s">
        <v>409</v>
      </c>
      <c r="B5" s="24">
        <v>10629347</v>
      </c>
      <c r="C5" s="25" t="s">
        <v>410</v>
      </c>
      <c r="D5" s="26">
        <v>28559078</v>
      </c>
    </row>
    <row r="6" spans="1:4" ht="15.75" customHeight="1">
      <c r="A6" s="23" t="s">
        <v>411</v>
      </c>
      <c r="B6" s="27">
        <v>15292560</v>
      </c>
      <c r="C6" s="25" t="s">
        <v>412</v>
      </c>
      <c r="D6" s="28">
        <v>53439778</v>
      </c>
    </row>
    <row r="7" spans="1:4" ht="15.75" customHeight="1">
      <c r="A7" s="23" t="s">
        <v>413</v>
      </c>
      <c r="B7" s="27">
        <v>122798737</v>
      </c>
      <c r="C7" s="25" t="s">
        <v>414</v>
      </c>
      <c r="D7" s="28">
        <v>1400000</v>
      </c>
    </row>
    <row r="8" spans="1:4" ht="15.75" customHeight="1">
      <c r="A8" s="23" t="s">
        <v>415</v>
      </c>
      <c r="B8" s="27">
        <v>181972263</v>
      </c>
      <c r="C8" s="25" t="s">
        <v>416</v>
      </c>
      <c r="D8" s="28">
        <v>15292560</v>
      </c>
    </row>
    <row r="9" spans="1:4" ht="15.75" customHeight="1">
      <c r="A9" s="23" t="s">
        <v>417</v>
      </c>
      <c r="B9" s="27">
        <v>243453561</v>
      </c>
      <c r="C9" s="25" t="s">
        <v>418</v>
      </c>
      <c r="D9" s="28">
        <v>304771000</v>
      </c>
    </row>
    <row r="10" spans="1:4" ht="15.75" customHeight="1">
      <c r="A10" s="23" t="s">
        <v>419</v>
      </c>
      <c r="B10" s="27">
        <v>91578140</v>
      </c>
      <c r="C10" s="25" t="s">
        <v>420</v>
      </c>
      <c r="D10" s="28">
        <f>SUM(D11:D15)</f>
        <v>243453561</v>
      </c>
    </row>
    <row r="11" spans="1:4" ht="15.75" customHeight="1">
      <c r="A11" s="23" t="s">
        <v>421</v>
      </c>
      <c r="B11" s="27">
        <v>51514778</v>
      </c>
      <c r="C11" s="29" t="s">
        <v>422</v>
      </c>
      <c r="D11" s="28">
        <v>5303465</v>
      </c>
    </row>
    <row r="12" spans="1:4" ht="15.75" customHeight="1">
      <c r="A12" s="23" t="s">
        <v>423</v>
      </c>
      <c r="B12" s="27">
        <v>1925000</v>
      </c>
      <c r="C12" s="29" t="s">
        <v>424</v>
      </c>
      <c r="D12" s="28">
        <v>230020959</v>
      </c>
    </row>
    <row r="13" spans="1:4" ht="15.75" customHeight="1">
      <c r="A13" s="23" t="s">
        <v>425</v>
      </c>
      <c r="B13" s="27">
        <v>295351767</v>
      </c>
      <c r="C13" s="29" t="s">
        <v>426</v>
      </c>
      <c r="D13" s="28">
        <v>0</v>
      </c>
    </row>
    <row r="14" spans="1:4" ht="15.75" customHeight="1">
      <c r="A14" s="23" t="s">
        <v>427</v>
      </c>
      <c r="B14" s="27">
        <v>157308410</v>
      </c>
      <c r="C14" s="29" t="s">
        <v>428</v>
      </c>
      <c r="D14" s="28">
        <v>3310000</v>
      </c>
    </row>
    <row r="15" spans="1:4" ht="15.75" customHeight="1">
      <c r="A15" s="23" t="s">
        <v>429</v>
      </c>
      <c r="B15" s="27">
        <v>119846519</v>
      </c>
      <c r="C15" s="29" t="s">
        <v>430</v>
      </c>
      <c r="D15" s="28">
        <v>4819137</v>
      </c>
    </row>
    <row r="16" spans="1:4" ht="15.75" customHeight="1">
      <c r="A16" s="23"/>
      <c r="B16" s="27"/>
      <c r="C16" s="23" t="s">
        <v>431</v>
      </c>
      <c r="D16" s="28">
        <v>91578140</v>
      </c>
    </row>
    <row r="17" spans="1:4" ht="15.75" customHeight="1">
      <c r="A17" s="23" t="s">
        <v>432</v>
      </c>
      <c r="B17" s="27">
        <v>150000</v>
      </c>
      <c r="C17" s="25" t="s">
        <v>433</v>
      </c>
      <c r="D17" s="28">
        <v>295869747</v>
      </c>
    </row>
    <row r="18" spans="1:4" ht="15.75" customHeight="1">
      <c r="A18" s="23"/>
      <c r="B18" s="27"/>
      <c r="C18" s="25" t="s">
        <v>434</v>
      </c>
      <c r="D18" s="28">
        <v>0</v>
      </c>
    </row>
    <row r="19" spans="1:4" ht="15.75" customHeight="1">
      <c r="A19" s="23" t="s">
        <v>435</v>
      </c>
      <c r="B19" s="27">
        <v>0</v>
      </c>
      <c r="C19" s="25" t="s">
        <v>436</v>
      </c>
      <c r="D19" s="28">
        <v>5994909</v>
      </c>
    </row>
    <row r="20" spans="1:4" ht="15.75" customHeight="1">
      <c r="A20" s="23" t="s">
        <v>437</v>
      </c>
      <c r="B20" s="27">
        <v>0</v>
      </c>
      <c r="C20" s="25" t="s">
        <v>438</v>
      </c>
      <c r="D20" s="28">
        <v>1993493425</v>
      </c>
    </row>
    <row r="21" spans="1:4" ht="15.75" customHeight="1">
      <c r="A21" s="23" t="s">
        <v>439</v>
      </c>
      <c r="B21" s="27">
        <v>3634809</v>
      </c>
      <c r="C21" s="25" t="s">
        <v>440</v>
      </c>
      <c r="D21" s="28">
        <v>268228278</v>
      </c>
    </row>
    <row r="22" spans="1:4" ht="15.75" customHeight="1">
      <c r="A22" s="23" t="s">
        <v>441</v>
      </c>
      <c r="B22" s="27">
        <v>800</v>
      </c>
      <c r="C22" s="25" t="s">
        <v>442</v>
      </c>
      <c r="D22" s="28">
        <v>0</v>
      </c>
    </row>
    <row r="23" spans="1:4" ht="15.75" customHeight="1">
      <c r="A23" s="23" t="s">
        <v>443</v>
      </c>
      <c r="B23" s="27">
        <v>7384560</v>
      </c>
      <c r="C23" s="25" t="s">
        <v>444</v>
      </c>
      <c r="D23" s="28">
        <v>120206519</v>
      </c>
    </row>
    <row r="24" spans="1:4" ht="15.75" customHeight="1">
      <c r="A24" s="23" t="s">
        <v>445</v>
      </c>
      <c r="B24" s="27">
        <v>1993493425</v>
      </c>
      <c r="C24" s="25" t="s">
        <v>446</v>
      </c>
      <c r="D24" s="28">
        <v>7024560</v>
      </c>
    </row>
    <row r="25" spans="1:4" ht="15.75" customHeight="1">
      <c r="A25" s="23" t="s">
        <v>447</v>
      </c>
      <c r="B25" s="27">
        <f>SUM(B26:B31)</f>
        <v>132977679</v>
      </c>
      <c r="C25" s="25" t="s">
        <v>448</v>
      </c>
      <c r="D25" s="28">
        <v>800</v>
      </c>
    </row>
    <row r="26" spans="1:4" ht="15.75" customHeight="1">
      <c r="A26" s="23" t="s">
        <v>449</v>
      </c>
      <c r="B26" s="27">
        <v>10387420</v>
      </c>
      <c r="C26" s="25"/>
      <c r="D26" s="28"/>
    </row>
    <row r="27" spans="1:4" ht="15.75" customHeight="1">
      <c r="A27" s="23" t="s">
        <v>450</v>
      </c>
      <c r="B27" s="27">
        <v>1937810</v>
      </c>
      <c r="C27" s="25"/>
      <c r="D27" s="28"/>
    </row>
    <row r="28" spans="1:4" ht="15.75" customHeight="1">
      <c r="A28" s="30" t="s">
        <v>451</v>
      </c>
      <c r="B28" s="27">
        <v>106589942</v>
      </c>
      <c r="C28" s="29"/>
      <c r="D28" s="28"/>
    </row>
    <row r="29" spans="1:4" ht="15.75" customHeight="1">
      <c r="A29" s="23" t="s">
        <v>452</v>
      </c>
      <c r="B29" s="27">
        <v>6535083</v>
      </c>
      <c r="C29" s="29"/>
      <c r="D29" s="28"/>
    </row>
    <row r="30" spans="1:4" ht="15.75" customHeight="1">
      <c r="A30" s="23" t="s">
        <v>453</v>
      </c>
      <c r="B30" s="27">
        <v>876929</v>
      </c>
      <c r="C30" s="29"/>
      <c r="D30" s="28"/>
    </row>
    <row r="31" spans="1:4" ht="15.75" customHeight="1">
      <c r="A31" s="23" t="s">
        <v>454</v>
      </c>
      <c r="B31" s="27">
        <v>6650495</v>
      </c>
      <c r="C31" s="29"/>
      <c r="D31" s="28"/>
    </row>
    <row r="32" spans="1:4" ht="15.75" customHeight="1">
      <c r="A32" s="31"/>
      <c r="B32" s="32"/>
      <c r="C32" s="33"/>
      <c r="D32" s="34"/>
    </row>
    <row r="33" spans="1:4" ht="16.5" thickBot="1">
      <c r="A33" s="35" t="s">
        <v>101</v>
      </c>
      <c r="B33" s="36">
        <f>SUM(B5:B25)</f>
        <v>3429312355</v>
      </c>
      <c r="C33" s="37"/>
      <c r="D33" s="36">
        <f>SUM(D16:D25)+SUM(D5:D10)</f>
        <v>3429312355</v>
      </c>
    </row>
    <row r="34" ht="16.5" thickBot="1">
      <c r="A34" s="38"/>
    </row>
    <row r="35" spans="1:4" ht="15.75">
      <c r="A35" s="39" t="s">
        <v>455</v>
      </c>
      <c r="B35" s="40"/>
      <c r="C35" s="40"/>
      <c r="D35" s="41"/>
    </row>
    <row r="36" spans="1:4" ht="16.5" thickBot="1">
      <c r="A36" s="82" t="s">
        <v>456</v>
      </c>
      <c r="B36" s="83"/>
      <c r="C36" s="42"/>
      <c r="D36" s="43"/>
    </row>
  </sheetData>
  <mergeCells count="4">
    <mergeCell ref="A1:D1"/>
    <mergeCell ref="A2:D2"/>
    <mergeCell ref="A36:B36"/>
    <mergeCell ref="B3:C3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C1">
      <selection activeCell="E108" sqref="E108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265</v>
      </c>
      <c r="B1" s="73"/>
      <c r="C1" s="73"/>
      <c r="D1" s="73"/>
      <c r="E1" s="73"/>
    </row>
    <row r="2" spans="1:5" ht="27.75">
      <c r="A2" s="74" t="s">
        <v>266</v>
      </c>
      <c r="B2" s="75"/>
      <c r="C2" s="75"/>
      <c r="D2" s="75"/>
      <c r="E2" s="75"/>
    </row>
    <row r="3" spans="1:5" ht="17.25" thickBot="1">
      <c r="A3" s="49" t="s">
        <v>468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8</v>
      </c>
      <c r="B7" s="60"/>
      <c r="C7" s="7"/>
      <c r="D7" s="7"/>
      <c r="E7" s="7">
        <f>SUM(D8:D12)</f>
        <v>583286043</v>
      </c>
    </row>
    <row r="8" spans="1:5" ht="15.75">
      <c r="A8" s="57" t="s">
        <v>9</v>
      </c>
      <c r="B8" s="58"/>
      <c r="C8" s="8"/>
      <c r="D8" s="9">
        <v>10629347</v>
      </c>
      <c r="E8" s="8"/>
    </row>
    <row r="9" spans="1:5" ht="15.75">
      <c r="A9" s="57" t="s">
        <v>10</v>
      </c>
      <c r="B9" s="58"/>
      <c r="C9" s="8"/>
      <c r="D9" s="9">
        <v>295351767</v>
      </c>
      <c r="E9" s="8"/>
    </row>
    <row r="10" spans="1:5" ht="15.75">
      <c r="A10" s="57" t="s">
        <v>11</v>
      </c>
      <c r="B10" s="58"/>
      <c r="C10" s="7"/>
      <c r="D10" s="7">
        <v>157308410</v>
      </c>
      <c r="E10" s="7"/>
    </row>
    <row r="11" spans="1:5" ht="15.75">
      <c r="A11" s="59" t="s">
        <v>12</v>
      </c>
      <c r="B11" s="60"/>
      <c r="C11" s="7"/>
      <c r="D11" s="7">
        <v>119846519</v>
      </c>
      <c r="E11" s="7"/>
    </row>
    <row r="12" spans="1:5" ht="15.75">
      <c r="A12" s="59" t="s">
        <v>13</v>
      </c>
      <c r="B12" s="60"/>
      <c r="C12" s="7"/>
      <c r="D12" s="7">
        <v>150000</v>
      </c>
      <c r="E12" s="7"/>
    </row>
    <row r="13" spans="1:5" ht="15.75">
      <c r="A13" s="59" t="s">
        <v>14</v>
      </c>
      <c r="B13" s="60"/>
      <c r="C13" s="7"/>
      <c r="D13" s="7"/>
      <c r="E13" s="7">
        <f>SUM(+D16++D26+D28+D31+D34+D41+D40+D47+D44)</f>
        <v>445873639</v>
      </c>
    </row>
    <row r="14" spans="1:5" ht="15.75">
      <c r="A14" s="53" t="s">
        <v>108</v>
      </c>
      <c r="B14" s="54"/>
      <c r="C14" s="7"/>
      <c r="D14" s="7">
        <v>360441</v>
      </c>
      <c r="E14" s="7"/>
    </row>
    <row r="15" spans="1:5" ht="15.75">
      <c r="A15" s="53" t="s">
        <v>111</v>
      </c>
      <c r="B15" s="54"/>
      <c r="C15" s="7"/>
      <c r="D15" s="7">
        <v>360441</v>
      </c>
      <c r="E15" s="7"/>
    </row>
    <row r="16" spans="1:5" ht="15.75">
      <c r="A16" s="59" t="s">
        <v>246</v>
      </c>
      <c r="B16" s="60"/>
      <c r="C16" s="7"/>
      <c r="D16" s="7">
        <f>SUM(C17:C25)</f>
        <v>1625519</v>
      </c>
      <c r="E16" s="7"/>
    </row>
    <row r="17" spans="1:5" ht="15.75">
      <c r="A17" s="10" t="s">
        <v>465</v>
      </c>
      <c r="B17" s="6"/>
      <c r="C17" s="7">
        <v>0</v>
      </c>
      <c r="D17" s="7"/>
      <c r="E17" s="7"/>
    </row>
    <row r="18" spans="1:5" ht="15.75">
      <c r="A18" s="10" t="s">
        <v>256</v>
      </c>
      <c r="B18" s="6"/>
      <c r="C18" s="7">
        <v>16154</v>
      </c>
      <c r="D18" s="7">
        <v>0</v>
      </c>
      <c r="E18" s="7"/>
    </row>
    <row r="19" spans="1:5" ht="15.75">
      <c r="A19" s="10" t="s">
        <v>469</v>
      </c>
      <c r="B19" s="6"/>
      <c r="C19" s="7">
        <v>6000</v>
      </c>
      <c r="D19" s="7"/>
      <c r="E19" s="7"/>
    </row>
    <row r="20" spans="1:5" ht="15.75">
      <c r="A20" s="10" t="s">
        <v>470</v>
      </c>
      <c r="B20" s="6"/>
      <c r="C20" s="7">
        <v>20000</v>
      </c>
      <c r="D20" s="7"/>
      <c r="E20" s="7"/>
    </row>
    <row r="21" spans="1:5" ht="15.75">
      <c r="A21" s="10" t="s">
        <v>267</v>
      </c>
      <c r="B21" s="6"/>
      <c r="C21" s="7">
        <v>70000</v>
      </c>
      <c r="D21" s="7"/>
      <c r="E21" s="7"/>
    </row>
    <row r="22" spans="1:5" ht="15.75">
      <c r="A22" s="10" t="s">
        <v>466</v>
      </c>
      <c r="B22" s="6"/>
      <c r="C22" s="7">
        <v>72211</v>
      </c>
      <c r="D22" s="7"/>
      <c r="E22" s="7"/>
    </row>
    <row r="23" spans="1:5" ht="15.75">
      <c r="A23" s="10" t="s">
        <v>471</v>
      </c>
      <c r="B23" s="6"/>
      <c r="C23" s="7">
        <v>360441</v>
      </c>
      <c r="D23" s="7"/>
      <c r="E23" s="7"/>
    </row>
    <row r="24" spans="1:5" ht="15.75">
      <c r="A24" s="10" t="s">
        <v>472</v>
      </c>
      <c r="B24" s="6"/>
      <c r="C24" s="7">
        <v>15713</v>
      </c>
      <c r="D24" s="7"/>
      <c r="E24" s="7"/>
    </row>
    <row r="25" spans="1:5" ht="15.75">
      <c r="A25" s="44" t="s">
        <v>473</v>
      </c>
      <c r="B25" s="6"/>
      <c r="C25" s="7">
        <v>1065000</v>
      </c>
      <c r="D25" s="7"/>
      <c r="E25" s="7"/>
    </row>
    <row r="26" spans="1:5" ht="15.75">
      <c r="A26" s="59" t="s">
        <v>248</v>
      </c>
      <c r="B26" s="60"/>
      <c r="C26" s="7"/>
      <c r="D26" s="7">
        <f>C27</f>
        <v>0</v>
      </c>
      <c r="E26" s="7"/>
    </row>
    <row r="27" spans="1:5" ht="15.75">
      <c r="A27" s="44" t="s">
        <v>247</v>
      </c>
      <c r="B27" s="6"/>
      <c r="C27" s="7"/>
      <c r="D27" s="7"/>
      <c r="E27" s="7"/>
    </row>
    <row r="28" spans="1:5" ht="15.75">
      <c r="A28" s="59" t="s">
        <v>249</v>
      </c>
      <c r="B28" s="60"/>
      <c r="C28" s="7"/>
      <c r="D28" s="7">
        <f>SUM(C29-C30)</f>
        <v>681524</v>
      </c>
      <c r="E28" s="7"/>
    </row>
    <row r="29" spans="1:5" ht="15.75">
      <c r="A29" s="59" t="s">
        <v>17</v>
      </c>
      <c r="B29" s="60"/>
      <c r="C29" s="7">
        <v>2296611</v>
      </c>
      <c r="D29" s="7"/>
      <c r="E29" s="7"/>
    </row>
    <row r="30" spans="1:5" ht="15.75">
      <c r="A30" s="59" t="s">
        <v>18</v>
      </c>
      <c r="B30" s="60"/>
      <c r="C30" s="7">
        <v>1615087</v>
      </c>
      <c r="D30" s="7"/>
      <c r="E30" s="7"/>
    </row>
    <row r="31" spans="1:5" ht="15.75">
      <c r="A31" s="59" t="s">
        <v>250</v>
      </c>
      <c r="B31" s="60"/>
      <c r="C31" s="7"/>
      <c r="D31" s="7">
        <f>SUM(C32-C33)</f>
        <v>1180000</v>
      </c>
      <c r="E31" s="7"/>
    </row>
    <row r="32" spans="1:5" ht="15.75">
      <c r="A32" s="59" t="s">
        <v>17</v>
      </c>
      <c r="B32" s="60"/>
      <c r="C32" s="7">
        <v>1180000</v>
      </c>
      <c r="D32" s="7"/>
      <c r="E32" s="7"/>
    </row>
    <row r="33" spans="1:5" ht="15.75">
      <c r="A33" s="59" t="s">
        <v>18</v>
      </c>
      <c r="B33" s="60"/>
      <c r="C33" s="7"/>
      <c r="D33" s="7"/>
      <c r="E33" s="7"/>
    </row>
    <row r="34" spans="1:5" ht="15.75">
      <c r="A34" s="59" t="s">
        <v>251</v>
      </c>
      <c r="B34" s="60"/>
      <c r="C34" s="7"/>
      <c r="D34" s="7">
        <f>SUM(C35:C39)</f>
        <v>14730881</v>
      </c>
      <c r="E34" s="7"/>
    </row>
    <row r="35" spans="1:5" ht="15.75">
      <c r="A35" s="64" t="s">
        <v>21</v>
      </c>
      <c r="B35" s="65"/>
      <c r="C35" s="7">
        <v>896277</v>
      </c>
      <c r="D35" s="7"/>
      <c r="E35" s="7"/>
    </row>
    <row r="36" spans="1:5" ht="15.75">
      <c r="A36" s="59" t="s">
        <v>22</v>
      </c>
      <c r="B36" s="60"/>
      <c r="C36" s="7">
        <v>7427686</v>
      </c>
      <c r="D36" s="7"/>
      <c r="E36" s="7"/>
    </row>
    <row r="37" spans="1:5" ht="15.75">
      <c r="A37" s="59" t="s">
        <v>23</v>
      </c>
      <c r="B37" s="60"/>
      <c r="C37" s="7">
        <v>6100873</v>
      </c>
      <c r="D37" s="7"/>
      <c r="E37" s="11"/>
    </row>
    <row r="38" spans="1:5" ht="15.75">
      <c r="A38" s="59" t="s">
        <v>269</v>
      </c>
      <c r="B38" s="60"/>
      <c r="C38" s="7">
        <v>0</v>
      </c>
      <c r="D38" s="7"/>
      <c r="E38" s="11"/>
    </row>
    <row r="39" spans="1:5" ht="15.75">
      <c r="A39" s="64" t="s">
        <v>24</v>
      </c>
      <c r="B39" s="65"/>
      <c r="C39" s="7">
        <v>306045</v>
      </c>
      <c r="D39" s="7"/>
      <c r="E39" s="11"/>
    </row>
    <row r="40" spans="1:5" ht="15.75">
      <c r="A40" s="59" t="s">
        <v>252</v>
      </c>
      <c r="B40" s="60"/>
      <c r="C40" s="7"/>
      <c r="D40" s="7">
        <v>417389894</v>
      </c>
      <c r="E40" s="11"/>
    </row>
    <row r="41" spans="1:5" ht="15.75">
      <c r="A41" s="59" t="s">
        <v>253</v>
      </c>
      <c r="B41" s="60"/>
      <c r="C41" s="7"/>
      <c r="D41" s="7">
        <f>SUM(C42-C43)</f>
        <v>10079160</v>
      </c>
      <c r="E41" s="11"/>
    </row>
    <row r="42" spans="1:5" ht="15.75">
      <c r="A42" s="64" t="s">
        <v>27</v>
      </c>
      <c r="B42" s="65"/>
      <c r="C42" s="7">
        <v>35600565</v>
      </c>
      <c r="D42" s="7"/>
      <c r="E42" s="11"/>
    </row>
    <row r="43" spans="1:5" ht="15.75">
      <c r="A43" s="59" t="s">
        <v>28</v>
      </c>
      <c r="B43" s="60"/>
      <c r="C43" s="8">
        <v>25521405</v>
      </c>
      <c r="D43" s="9"/>
      <c r="E43" s="8"/>
    </row>
    <row r="44" spans="1:5" ht="15.75">
      <c r="A44" s="59" t="s">
        <v>254</v>
      </c>
      <c r="B44" s="60"/>
      <c r="C44" s="7"/>
      <c r="D44" s="8">
        <f>C45-C46</f>
        <v>0</v>
      </c>
      <c r="E44" s="7"/>
    </row>
    <row r="45" spans="1:5" ht="15.75">
      <c r="A45" s="64" t="s">
        <v>270</v>
      </c>
      <c r="B45" s="65"/>
      <c r="C45" s="7">
        <v>0</v>
      </c>
      <c r="D45" s="8"/>
      <c r="E45" s="7"/>
    </row>
    <row r="46" spans="1:5" ht="15.75">
      <c r="A46" s="59" t="s">
        <v>30</v>
      </c>
      <c r="B46" s="60"/>
      <c r="C46" s="7">
        <v>0</v>
      </c>
      <c r="D46" s="8"/>
      <c r="E46" s="7"/>
    </row>
    <row r="47" spans="1:5" ht="15.75">
      <c r="A47" s="59" t="s">
        <v>255</v>
      </c>
      <c r="B47" s="60"/>
      <c r="C47" s="7"/>
      <c r="D47" s="8">
        <f>C48-C49</f>
        <v>186661</v>
      </c>
      <c r="E47" s="7"/>
    </row>
    <row r="48" spans="1:5" ht="15.75">
      <c r="A48" s="64" t="s">
        <v>27</v>
      </c>
      <c r="B48" s="65"/>
      <c r="C48" s="7">
        <v>1220939</v>
      </c>
      <c r="D48" s="8"/>
      <c r="E48" s="7"/>
    </row>
    <row r="49" spans="1:5" ht="15.75">
      <c r="A49" s="59" t="s">
        <v>30</v>
      </c>
      <c r="B49" s="60"/>
      <c r="C49" s="7">
        <v>1034278</v>
      </c>
      <c r="D49" s="8"/>
      <c r="E49" s="7"/>
    </row>
    <row r="50" spans="1:5" ht="15.75">
      <c r="A50" s="66" t="s">
        <v>32</v>
      </c>
      <c r="B50" s="67"/>
      <c r="C50" s="7" t="s">
        <v>113</v>
      </c>
      <c r="D50" s="7"/>
      <c r="E50" s="7">
        <f>SUM(E7+E13)</f>
        <v>1029159682</v>
      </c>
    </row>
    <row r="51" spans="1:5" ht="15.75">
      <c r="A51" s="68" t="s">
        <v>33</v>
      </c>
      <c r="B51" s="60"/>
      <c r="C51" s="7"/>
      <c r="D51" s="7"/>
      <c r="E51" s="7"/>
    </row>
    <row r="52" spans="1:5" ht="15.75">
      <c r="A52" s="59" t="s">
        <v>34</v>
      </c>
      <c r="B52" s="60"/>
      <c r="C52" s="7"/>
      <c r="D52" s="7"/>
      <c r="E52" s="7">
        <f>SUM(D53:D93)</f>
        <v>40875632</v>
      </c>
    </row>
    <row r="53" spans="1:5" ht="15.75">
      <c r="A53" s="59" t="s">
        <v>35</v>
      </c>
      <c r="B53" s="60"/>
      <c r="C53" s="7"/>
      <c r="D53" s="7">
        <f>SUM(C54:C58)</f>
        <v>14730881</v>
      </c>
      <c r="E53" s="7"/>
    </row>
    <row r="54" spans="1:5" ht="15.75" customHeight="1">
      <c r="A54" s="64" t="s">
        <v>21</v>
      </c>
      <c r="B54" s="65"/>
      <c r="C54" s="7">
        <v>896277</v>
      </c>
      <c r="D54" s="7"/>
      <c r="E54" s="7"/>
    </row>
    <row r="55" spans="1:5" ht="15.75" customHeight="1">
      <c r="A55" s="59" t="s">
        <v>22</v>
      </c>
      <c r="B55" s="60"/>
      <c r="C55" s="7">
        <v>7427686</v>
      </c>
      <c r="D55" s="7"/>
      <c r="E55" s="7"/>
    </row>
    <row r="56" spans="1:5" ht="15.75" customHeight="1">
      <c r="A56" s="59" t="s">
        <v>23</v>
      </c>
      <c r="B56" s="60"/>
      <c r="C56" s="7">
        <v>6100873</v>
      </c>
      <c r="D56" s="7"/>
      <c r="E56" s="7"/>
    </row>
    <row r="57" spans="1:5" ht="15.75" customHeight="1">
      <c r="A57" s="59" t="s">
        <v>269</v>
      </c>
      <c r="B57" s="60"/>
      <c r="C57" s="7">
        <v>0</v>
      </c>
      <c r="D57" s="7"/>
      <c r="E57" s="7"/>
    </row>
    <row r="58" spans="1:5" ht="15.75" customHeight="1">
      <c r="A58" s="64" t="s">
        <v>24</v>
      </c>
      <c r="B58" s="65"/>
      <c r="C58" s="7">
        <v>306045</v>
      </c>
      <c r="D58" s="7"/>
      <c r="E58" s="7"/>
    </row>
    <row r="59" spans="1:5" ht="16.5" customHeight="1">
      <c r="A59" s="59" t="s">
        <v>36</v>
      </c>
      <c r="B59" s="60"/>
      <c r="C59" s="7"/>
      <c r="D59" s="7">
        <f>SUM(C60:C70)</f>
        <v>1625519</v>
      </c>
      <c r="E59" s="7"/>
    </row>
    <row r="60" spans="1:5" ht="16.5" customHeight="1">
      <c r="A60" s="10" t="s">
        <v>465</v>
      </c>
      <c r="B60" s="6"/>
      <c r="C60" s="7">
        <v>0</v>
      </c>
      <c r="D60" s="7"/>
      <c r="E60" s="7"/>
    </row>
    <row r="61" spans="1:5" ht="16.5" customHeight="1">
      <c r="A61" s="10" t="s">
        <v>256</v>
      </c>
      <c r="B61" s="6"/>
      <c r="C61" s="7">
        <v>16154</v>
      </c>
      <c r="D61" s="7"/>
      <c r="E61" s="7"/>
    </row>
    <row r="62" spans="1:5" ht="16.5" customHeight="1">
      <c r="A62" s="10" t="s">
        <v>469</v>
      </c>
      <c r="B62" s="6"/>
      <c r="C62" s="7">
        <v>6000</v>
      </c>
      <c r="D62" s="7"/>
      <c r="E62" s="7"/>
    </row>
    <row r="63" spans="1:5" ht="16.5" customHeight="1">
      <c r="A63" s="10" t="s">
        <v>470</v>
      </c>
      <c r="B63" s="6"/>
      <c r="C63" s="7">
        <v>20000</v>
      </c>
      <c r="D63" s="7"/>
      <c r="E63" s="7"/>
    </row>
    <row r="64" spans="1:5" ht="16.5" customHeight="1">
      <c r="A64" s="10" t="s">
        <v>109</v>
      </c>
      <c r="B64" s="6"/>
      <c r="C64" s="7">
        <v>70000</v>
      </c>
      <c r="D64" s="7"/>
      <c r="E64" s="7"/>
    </row>
    <row r="65" spans="1:5" ht="16.5" customHeight="1">
      <c r="A65" s="10" t="s">
        <v>460</v>
      </c>
      <c r="B65" s="6"/>
      <c r="C65" s="7">
        <v>72211</v>
      </c>
      <c r="D65" s="7"/>
      <c r="E65" s="7"/>
    </row>
    <row r="66" spans="1:5" ht="16.5" customHeight="1">
      <c r="A66" s="59" t="s">
        <v>471</v>
      </c>
      <c r="B66" s="60"/>
      <c r="C66" s="7">
        <v>360441</v>
      </c>
      <c r="D66" s="7"/>
      <c r="E66" s="7"/>
    </row>
    <row r="67" spans="1:5" ht="16.5" customHeight="1">
      <c r="A67" s="10" t="s">
        <v>472</v>
      </c>
      <c r="B67" s="6"/>
      <c r="C67" s="7">
        <v>15713</v>
      </c>
      <c r="D67" s="7"/>
      <c r="E67" s="7"/>
    </row>
    <row r="68" spans="1:5" ht="16.5" customHeight="1">
      <c r="A68" s="59" t="s">
        <v>474</v>
      </c>
      <c r="B68" s="60"/>
      <c r="C68" s="7">
        <v>1065000</v>
      </c>
      <c r="D68" s="7"/>
      <c r="E68" s="7"/>
    </row>
    <row r="69" spans="1:5" ht="16.5" customHeight="1">
      <c r="A69" s="59" t="s">
        <v>258</v>
      </c>
      <c r="B69" s="60"/>
      <c r="C69" s="7"/>
      <c r="D69" s="7"/>
      <c r="E69" s="7"/>
    </row>
    <row r="70" spans="1:5" ht="16.5" customHeight="1">
      <c r="A70" s="47" t="s">
        <v>462</v>
      </c>
      <c r="B70" s="46"/>
      <c r="C70" s="7">
        <v>0</v>
      </c>
      <c r="D70" s="7"/>
      <c r="E70" s="7"/>
    </row>
    <row r="71" spans="1:5" ht="16.5" customHeight="1">
      <c r="A71" s="59" t="s">
        <v>103</v>
      </c>
      <c r="B71" s="60"/>
      <c r="C71" s="7"/>
      <c r="D71" s="7">
        <f>SUM(C72-C73)</f>
        <v>0</v>
      </c>
      <c r="E71" s="7"/>
    </row>
    <row r="72" spans="1:5" ht="15.75">
      <c r="A72" s="64" t="s">
        <v>37</v>
      </c>
      <c r="B72" s="65"/>
      <c r="C72" s="7"/>
      <c r="D72" s="7"/>
      <c r="E72" s="7"/>
    </row>
    <row r="73" spans="1:5" ht="15.75">
      <c r="A73" s="59" t="s">
        <v>38</v>
      </c>
      <c r="B73" s="60"/>
      <c r="C73" s="7"/>
      <c r="D73" s="7"/>
      <c r="E73" s="7"/>
    </row>
    <row r="74" spans="1:5" ht="19.5" customHeight="1">
      <c r="A74" s="59" t="s">
        <v>39</v>
      </c>
      <c r="B74" s="60"/>
      <c r="C74" s="7"/>
      <c r="D74" s="7">
        <f>SUM(C75-C76)</f>
        <v>-1657412</v>
      </c>
      <c r="E74" s="12"/>
    </row>
    <row r="75" spans="1:5" ht="18.75">
      <c r="A75" s="64" t="s">
        <v>37</v>
      </c>
      <c r="B75" s="65"/>
      <c r="C75" s="7">
        <v>2643149</v>
      </c>
      <c r="D75" s="7"/>
      <c r="E75" s="13"/>
    </row>
    <row r="76" spans="1:5" ht="18.75">
      <c r="A76" s="59" t="s">
        <v>38</v>
      </c>
      <c r="B76" s="60"/>
      <c r="C76" s="7">
        <v>4300561</v>
      </c>
      <c r="D76" s="7"/>
      <c r="E76" s="12"/>
    </row>
    <row r="77" spans="1:5" ht="19.5" customHeight="1" hidden="1">
      <c r="A77" s="59" t="s">
        <v>40</v>
      </c>
      <c r="B77" s="60"/>
      <c r="C77" s="7"/>
      <c r="D77" s="7">
        <f>SUM(C78-C79)</f>
        <v>0</v>
      </c>
      <c r="E77" s="12"/>
    </row>
    <row r="78" spans="1:5" ht="18.75" hidden="1">
      <c r="A78" s="64" t="s">
        <v>41</v>
      </c>
      <c r="B78" s="65"/>
      <c r="C78" s="7"/>
      <c r="D78" s="7"/>
      <c r="E78" s="13"/>
    </row>
    <row r="79" spans="1:5" ht="18.75" hidden="1">
      <c r="A79" s="59" t="s">
        <v>38</v>
      </c>
      <c r="B79" s="60"/>
      <c r="C79" s="8"/>
      <c r="D79" s="7"/>
      <c r="E79" s="12"/>
    </row>
    <row r="80" spans="1:5" ht="18.75">
      <c r="A80" s="59" t="s">
        <v>42</v>
      </c>
      <c r="B80" s="60"/>
      <c r="C80" s="7"/>
      <c r="D80" s="7">
        <f>SUM(C81-C82)</f>
        <v>0</v>
      </c>
      <c r="E80" s="12"/>
    </row>
    <row r="81" spans="1:5" ht="19.5" customHeight="1">
      <c r="A81" s="64" t="s">
        <v>41</v>
      </c>
      <c r="B81" s="65"/>
      <c r="C81" s="7">
        <v>0</v>
      </c>
      <c r="D81" s="7"/>
      <c r="E81" s="13"/>
    </row>
    <row r="82" spans="1:5" ht="18.75">
      <c r="A82" s="59" t="s">
        <v>38</v>
      </c>
      <c r="B82" s="60"/>
      <c r="C82" s="8">
        <v>0</v>
      </c>
      <c r="D82" s="7"/>
      <c r="E82" s="12"/>
    </row>
    <row r="83" spans="1:5" ht="15.75">
      <c r="A83" s="59" t="s">
        <v>43</v>
      </c>
      <c r="B83" s="60"/>
      <c r="C83" s="7"/>
      <c r="D83" s="7">
        <f>SUM(C84:C89)</f>
        <v>19816559</v>
      </c>
      <c r="E83" s="7"/>
    </row>
    <row r="84" spans="1:5" ht="15.75">
      <c r="A84" s="63" t="s">
        <v>44</v>
      </c>
      <c r="B84" s="62"/>
      <c r="C84" s="7">
        <v>979722</v>
      </c>
      <c r="D84" s="7"/>
      <c r="E84" s="7"/>
    </row>
    <row r="85" spans="1:5" ht="15.75">
      <c r="A85" s="63" t="s">
        <v>271</v>
      </c>
      <c r="B85" s="62"/>
      <c r="C85" s="7">
        <v>270560</v>
      </c>
      <c r="D85" s="7"/>
      <c r="E85" s="7"/>
    </row>
    <row r="86" spans="1:5" ht="18.75">
      <c r="A86" s="61" t="s">
        <v>45</v>
      </c>
      <c r="B86" s="62"/>
      <c r="C86" s="7">
        <v>14891050</v>
      </c>
      <c r="D86" s="16"/>
      <c r="E86" s="16"/>
    </row>
    <row r="87" spans="1:5" ht="15.75">
      <c r="A87" s="61" t="s">
        <v>46</v>
      </c>
      <c r="B87" s="62"/>
      <c r="C87" s="7">
        <v>1277063</v>
      </c>
      <c r="D87" s="7"/>
      <c r="E87" s="7"/>
    </row>
    <row r="88" spans="1:5" ht="15.75">
      <c r="A88" s="61" t="s">
        <v>47</v>
      </c>
      <c r="B88" s="62"/>
      <c r="C88" s="7">
        <v>178376</v>
      </c>
      <c r="D88" s="7"/>
      <c r="E88" s="7"/>
    </row>
    <row r="89" spans="1:5" ht="15.75">
      <c r="A89" s="61" t="s">
        <v>48</v>
      </c>
      <c r="B89" s="62"/>
      <c r="C89" s="7">
        <v>2219788</v>
      </c>
      <c r="D89" s="7"/>
      <c r="E89" s="7"/>
    </row>
    <row r="90" spans="1:5" ht="15.75">
      <c r="A90" s="59" t="s">
        <v>272</v>
      </c>
      <c r="B90" s="60"/>
      <c r="C90" s="7"/>
      <c r="D90" s="7">
        <f>C91+C92</f>
        <v>0</v>
      </c>
      <c r="E90" s="7"/>
    </row>
    <row r="91" spans="1:5" ht="15.75">
      <c r="A91" s="14" t="s">
        <v>273</v>
      </c>
      <c r="B91" s="15"/>
      <c r="C91" s="7">
        <v>0</v>
      </c>
      <c r="D91" s="7"/>
      <c r="E91" s="7"/>
    </row>
    <row r="92" spans="1:5" ht="15.75">
      <c r="A92" s="14" t="s">
        <v>274</v>
      </c>
      <c r="B92" s="15"/>
      <c r="C92" s="7">
        <v>0</v>
      </c>
      <c r="D92" s="7"/>
      <c r="E92" s="7"/>
    </row>
    <row r="93" spans="1:5" ht="15.75">
      <c r="A93" s="59" t="s">
        <v>49</v>
      </c>
      <c r="B93" s="60"/>
      <c r="C93" s="7"/>
      <c r="D93" s="7">
        <f>SUM(C94:C101)</f>
        <v>6360085</v>
      </c>
      <c r="E93" s="7"/>
    </row>
    <row r="94" spans="1:5" ht="15.75">
      <c r="A94" s="14" t="s">
        <v>273</v>
      </c>
      <c r="B94" s="15"/>
      <c r="C94" s="7">
        <v>730888</v>
      </c>
      <c r="D94" s="7"/>
      <c r="E94" s="7"/>
    </row>
    <row r="95" spans="1:5" ht="15.75">
      <c r="A95" s="61" t="s">
        <v>463</v>
      </c>
      <c r="B95" s="62"/>
      <c r="C95" s="7">
        <v>2110000</v>
      </c>
      <c r="D95" s="7"/>
      <c r="E95" s="7"/>
    </row>
    <row r="96" spans="1:5" ht="15.75">
      <c r="A96" s="61" t="s">
        <v>475</v>
      </c>
      <c r="B96" s="62"/>
      <c r="C96" s="7">
        <v>608000</v>
      </c>
      <c r="D96" s="7"/>
      <c r="E96" s="7"/>
    </row>
    <row r="97" spans="1:5" ht="15.75">
      <c r="A97" s="14" t="s">
        <v>119</v>
      </c>
      <c r="B97" s="15"/>
      <c r="C97" s="7">
        <v>371705</v>
      </c>
      <c r="D97" s="7"/>
      <c r="E97" s="7"/>
    </row>
    <row r="98" spans="1:5" ht="15.75">
      <c r="A98" s="14" t="s">
        <v>476</v>
      </c>
      <c r="B98" s="15"/>
      <c r="C98" s="7">
        <v>2539492</v>
      </c>
      <c r="D98" s="7"/>
      <c r="E98" s="7"/>
    </row>
    <row r="99" spans="1:5" ht="15.75">
      <c r="A99" s="61" t="s">
        <v>260</v>
      </c>
      <c r="B99" s="62"/>
      <c r="C99" s="7">
        <v>0</v>
      </c>
      <c r="D99" s="7"/>
      <c r="E99" s="7"/>
    </row>
    <row r="100" spans="1:5" ht="15.75">
      <c r="A100" s="61" t="s">
        <v>467</v>
      </c>
      <c r="B100" s="62"/>
      <c r="C100" s="7">
        <v>0</v>
      </c>
      <c r="D100" s="7"/>
      <c r="E100" s="7"/>
    </row>
    <row r="101" spans="1:5" ht="15.75">
      <c r="A101" s="14" t="s">
        <v>275</v>
      </c>
      <c r="B101" s="15"/>
      <c r="C101" s="7">
        <v>0</v>
      </c>
      <c r="D101" s="7"/>
      <c r="E101" s="7"/>
    </row>
    <row r="102" spans="1:5" ht="15.75">
      <c r="A102" s="59" t="s">
        <v>50</v>
      </c>
      <c r="B102" s="60"/>
      <c r="C102" s="7">
        <v>1791341</v>
      </c>
      <c r="D102" s="8"/>
      <c r="E102" s="7">
        <f>SUM(D103:D107)</f>
        <v>988284050</v>
      </c>
    </row>
    <row r="103" spans="1:5" ht="15.75">
      <c r="A103" s="57" t="s">
        <v>9</v>
      </c>
      <c r="B103" s="58"/>
      <c r="C103" s="7"/>
      <c r="D103" s="8">
        <v>9804855</v>
      </c>
      <c r="E103" s="8"/>
    </row>
    <row r="104" spans="1:5" ht="15.75">
      <c r="A104" s="57" t="s">
        <v>10</v>
      </c>
      <c r="B104" s="58"/>
      <c r="C104" s="7"/>
      <c r="D104" s="8">
        <v>305948907</v>
      </c>
      <c r="E104" s="8"/>
    </row>
    <row r="105" spans="1:5" ht="15.75">
      <c r="A105" s="57" t="s">
        <v>11</v>
      </c>
      <c r="B105" s="58"/>
      <c r="C105" s="7"/>
      <c r="D105" s="7">
        <v>558893854</v>
      </c>
      <c r="E105" s="7"/>
    </row>
    <row r="106" spans="1:5" ht="15.75">
      <c r="A106" s="59" t="s">
        <v>12</v>
      </c>
      <c r="B106" s="60"/>
      <c r="C106" s="7"/>
      <c r="D106" s="7">
        <v>113486434</v>
      </c>
      <c r="E106" s="7"/>
    </row>
    <row r="107" spans="1:5" ht="15.75">
      <c r="A107" s="59" t="s">
        <v>51</v>
      </c>
      <c r="B107" s="60"/>
      <c r="C107" s="7"/>
      <c r="D107" s="7">
        <v>150000</v>
      </c>
      <c r="E107" s="7"/>
    </row>
    <row r="108" spans="1:5" ht="16.5" thickBot="1">
      <c r="A108" s="55" t="s">
        <v>52</v>
      </c>
      <c r="B108" s="56"/>
      <c r="C108" s="17"/>
      <c r="D108" s="18"/>
      <c r="E108" s="18">
        <f>SUM(E52+E102)</f>
        <v>1029159682</v>
      </c>
    </row>
    <row r="109" spans="1:5" ht="15.75">
      <c r="A109" s="19"/>
      <c r="B109" s="19"/>
      <c r="C109" s="20"/>
      <c r="D109" s="20"/>
      <c r="E109" s="20"/>
    </row>
    <row r="121" ht="15.75" customHeight="1">
      <c r="F121" s="45" t="s">
        <v>330</v>
      </c>
    </row>
  </sheetData>
  <mergeCells count="84">
    <mergeCell ref="A14:B14"/>
    <mergeCell ref="A15:B15"/>
    <mergeCell ref="A108:B108"/>
    <mergeCell ref="A104:B104"/>
    <mergeCell ref="A105:B105"/>
    <mergeCell ref="A106:B106"/>
    <mergeCell ref="A107:B107"/>
    <mergeCell ref="A89:B89"/>
    <mergeCell ref="A93:B93"/>
    <mergeCell ref="A102:B102"/>
    <mergeCell ref="A103:B103"/>
    <mergeCell ref="A85:B85"/>
    <mergeCell ref="A86:B86"/>
    <mergeCell ref="A87:B87"/>
    <mergeCell ref="A88:B88"/>
    <mergeCell ref="A90:B90"/>
    <mergeCell ref="A99:B99"/>
    <mergeCell ref="A95:B95"/>
    <mergeCell ref="A100:B100"/>
    <mergeCell ref="A96:B96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58:B58"/>
    <mergeCell ref="A59:B59"/>
    <mergeCell ref="A71:B71"/>
    <mergeCell ref="A72:B72"/>
    <mergeCell ref="A66:B66"/>
    <mergeCell ref="A69:B69"/>
    <mergeCell ref="A68:B68"/>
    <mergeCell ref="A53:B53"/>
    <mergeCell ref="A54:B54"/>
    <mergeCell ref="A55:B55"/>
    <mergeCell ref="A57:B57"/>
    <mergeCell ref="A56:B56"/>
    <mergeCell ref="A49:B49"/>
    <mergeCell ref="A50:B50"/>
    <mergeCell ref="A51:B51"/>
    <mergeCell ref="A52:B52"/>
    <mergeCell ref="A44:B44"/>
    <mergeCell ref="A46:B46"/>
    <mergeCell ref="A47:B47"/>
    <mergeCell ref="A48:B48"/>
    <mergeCell ref="A45:B45"/>
    <mergeCell ref="A40:B40"/>
    <mergeCell ref="A41:B41"/>
    <mergeCell ref="A42:B42"/>
    <mergeCell ref="A43:B43"/>
    <mergeCell ref="A35:B35"/>
    <mergeCell ref="A36:B36"/>
    <mergeCell ref="A37:B37"/>
    <mergeCell ref="A39:B39"/>
    <mergeCell ref="A38:B38"/>
    <mergeCell ref="A31:B31"/>
    <mergeCell ref="A32:B32"/>
    <mergeCell ref="A33:B33"/>
    <mergeCell ref="A34:B34"/>
    <mergeCell ref="A16:B16"/>
    <mergeCell ref="A28:B28"/>
    <mergeCell ref="A29:B29"/>
    <mergeCell ref="A30:B30"/>
    <mergeCell ref="A26:B26"/>
    <mergeCell ref="A10:B10"/>
    <mergeCell ref="A11:B11"/>
    <mergeCell ref="A12:B12"/>
    <mergeCell ref="A13:B13"/>
    <mergeCell ref="A1:E1"/>
    <mergeCell ref="A2:E2"/>
    <mergeCell ref="A3:E3"/>
    <mergeCell ref="A4:B5"/>
    <mergeCell ref="C4:E4"/>
    <mergeCell ref="A6:B6"/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36" sqref="A36:B36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335</v>
      </c>
      <c r="B1" s="73"/>
      <c r="C1" s="73"/>
      <c r="D1" s="73"/>
    </row>
    <row r="2" spans="1:4" ht="24" customHeight="1">
      <c r="A2" s="74" t="s">
        <v>403</v>
      </c>
      <c r="B2" s="75"/>
      <c r="C2" s="75"/>
      <c r="D2" s="75"/>
    </row>
    <row r="3" spans="1:4" ht="17.25" thickBot="1">
      <c r="A3" s="2" t="s">
        <v>404</v>
      </c>
      <c r="B3" s="84" t="s">
        <v>477</v>
      </c>
      <c r="C3" s="85"/>
      <c r="D3" s="2" t="s">
        <v>405</v>
      </c>
    </row>
    <row r="4" spans="1:4" ht="21" customHeight="1" thickBot="1">
      <c r="A4" s="21" t="s">
        <v>406</v>
      </c>
      <c r="B4" s="22" t="s">
        <v>407</v>
      </c>
      <c r="C4" s="4" t="s">
        <v>408</v>
      </c>
      <c r="D4" s="3" t="s">
        <v>407</v>
      </c>
    </row>
    <row r="5" spans="1:4" ht="15.75" customHeight="1">
      <c r="A5" s="23" t="s">
        <v>409</v>
      </c>
      <c r="B5" s="24">
        <v>9804855</v>
      </c>
      <c r="C5" s="25" t="s">
        <v>410</v>
      </c>
      <c r="D5" s="26">
        <v>29240602</v>
      </c>
    </row>
    <row r="6" spans="1:4" ht="15.75" customHeight="1">
      <c r="A6" s="23" t="s">
        <v>411</v>
      </c>
      <c r="B6" s="27">
        <v>15292560</v>
      </c>
      <c r="C6" s="25" t="s">
        <v>412</v>
      </c>
      <c r="D6" s="28">
        <v>51814259</v>
      </c>
    </row>
    <row r="7" spans="1:4" ht="15.75" customHeight="1">
      <c r="A7" s="23" t="s">
        <v>413</v>
      </c>
      <c r="B7" s="27">
        <v>99589737</v>
      </c>
      <c r="C7" s="25" t="s">
        <v>414</v>
      </c>
      <c r="D7" s="28">
        <v>2580000</v>
      </c>
    </row>
    <row r="8" spans="1:4" ht="15.75" customHeight="1">
      <c r="A8" s="23" t="s">
        <v>415</v>
      </c>
      <c r="B8" s="27">
        <v>205181263</v>
      </c>
      <c r="C8" s="25" t="s">
        <v>416</v>
      </c>
      <c r="D8" s="28">
        <v>15292560</v>
      </c>
    </row>
    <row r="9" spans="1:4" ht="15.75" customHeight="1">
      <c r="A9" s="23" t="s">
        <v>417</v>
      </c>
      <c r="B9" s="27">
        <v>258184442</v>
      </c>
      <c r="C9" s="25" t="s">
        <v>418</v>
      </c>
      <c r="D9" s="28">
        <v>304771000</v>
      </c>
    </row>
    <row r="10" spans="1:4" ht="15.75" customHeight="1">
      <c r="A10" s="23" t="s">
        <v>419</v>
      </c>
      <c r="B10" s="27">
        <v>91938581</v>
      </c>
      <c r="C10" s="25" t="s">
        <v>420</v>
      </c>
      <c r="D10" s="28">
        <f>SUM(D11:D15)</f>
        <v>258184442</v>
      </c>
    </row>
    <row r="11" spans="1:4" ht="15.75" customHeight="1">
      <c r="A11" s="23" t="s">
        <v>421</v>
      </c>
      <c r="B11" s="27">
        <v>49889259</v>
      </c>
      <c r="C11" s="29" t="s">
        <v>422</v>
      </c>
      <c r="D11" s="28">
        <v>6199742</v>
      </c>
    </row>
    <row r="12" spans="1:4" ht="15.75" customHeight="1">
      <c r="A12" s="23" t="s">
        <v>423</v>
      </c>
      <c r="B12" s="27">
        <v>1925000</v>
      </c>
      <c r="C12" s="29" t="s">
        <v>424</v>
      </c>
      <c r="D12" s="28">
        <v>243549518</v>
      </c>
    </row>
    <row r="13" spans="1:4" ht="15.75" customHeight="1">
      <c r="A13" s="23" t="s">
        <v>425</v>
      </c>
      <c r="B13" s="27">
        <v>305948907</v>
      </c>
      <c r="C13" s="29" t="s">
        <v>426</v>
      </c>
      <c r="D13" s="28">
        <v>0</v>
      </c>
    </row>
    <row r="14" spans="1:4" ht="15.75" customHeight="1">
      <c r="A14" s="23" t="s">
        <v>427</v>
      </c>
      <c r="B14" s="27">
        <v>558893854</v>
      </c>
      <c r="C14" s="29" t="s">
        <v>428</v>
      </c>
      <c r="D14" s="28">
        <v>3310000</v>
      </c>
    </row>
    <row r="15" spans="1:4" ht="15.75" customHeight="1">
      <c r="A15" s="23" t="s">
        <v>429</v>
      </c>
      <c r="B15" s="27">
        <v>113486434</v>
      </c>
      <c r="C15" s="29" t="s">
        <v>430</v>
      </c>
      <c r="D15" s="28">
        <v>5125182</v>
      </c>
    </row>
    <row r="16" spans="1:4" ht="15.75" customHeight="1">
      <c r="A16" s="23"/>
      <c r="B16" s="27"/>
      <c r="C16" s="23" t="s">
        <v>431</v>
      </c>
      <c r="D16" s="28">
        <v>91938581</v>
      </c>
    </row>
    <row r="17" spans="1:4" ht="15.75" customHeight="1">
      <c r="A17" s="23" t="s">
        <v>432</v>
      </c>
      <c r="B17" s="27">
        <v>150000</v>
      </c>
      <c r="C17" s="25" t="s">
        <v>433</v>
      </c>
      <c r="D17" s="28">
        <v>305948907</v>
      </c>
    </row>
    <row r="18" spans="1:4" ht="15.75" customHeight="1">
      <c r="A18" s="23"/>
      <c r="B18" s="27"/>
      <c r="C18" s="25" t="s">
        <v>434</v>
      </c>
      <c r="D18" s="28">
        <v>0</v>
      </c>
    </row>
    <row r="19" spans="1:4" ht="15.75" customHeight="1">
      <c r="A19" s="23" t="s">
        <v>435</v>
      </c>
      <c r="B19" s="27">
        <v>0</v>
      </c>
      <c r="C19" s="25" t="s">
        <v>436</v>
      </c>
      <c r="D19" s="28">
        <v>6181570</v>
      </c>
    </row>
    <row r="20" spans="1:4" ht="15.75" customHeight="1">
      <c r="A20" s="23" t="s">
        <v>437</v>
      </c>
      <c r="B20" s="27">
        <v>0</v>
      </c>
      <c r="C20" s="25" t="s">
        <v>438</v>
      </c>
      <c r="D20" s="28">
        <v>1578177250</v>
      </c>
    </row>
    <row r="21" spans="1:4" ht="15.75" customHeight="1">
      <c r="A21" s="23" t="s">
        <v>439</v>
      </c>
      <c r="B21" s="27">
        <v>1977397</v>
      </c>
      <c r="C21" s="25" t="s">
        <v>440</v>
      </c>
      <c r="D21" s="28">
        <v>685618172</v>
      </c>
    </row>
    <row r="22" spans="1:4" ht="15.75" customHeight="1">
      <c r="A22" s="23" t="s">
        <v>441</v>
      </c>
      <c r="B22" s="27">
        <v>800</v>
      </c>
      <c r="C22" s="25" t="s">
        <v>442</v>
      </c>
      <c r="D22" s="28">
        <v>0</v>
      </c>
    </row>
    <row r="23" spans="1:4" ht="15.75" customHeight="1">
      <c r="A23" s="23" t="s">
        <v>443</v>
      </c>
      <c r="B23" s="27">
        <v>7384560</v>
      </c>
      <c r="C23" s="25" t="s">
        <v>444</v>
      </c>
      <c r="D23" s="28">
        <v>113846434</v>
      </c>
    </row>
    <row r="24" spans="1:4" ht="15.75" customHeight="1">
      <c r="A24" s="23" t="s">
        <v>445</v>
      </c>
      <c r="B24" s="27">
        <v>1578177250</v>
      </c>
      <c r="C24" s="25" t="s">
        <v>446</v>
      </c>
      <c r="D24" s="28">
        <v>7024560</v>
      </c>
    </row>
    <row r="25" spans="1:4" ht="15.75" customHeight="1">
      <c r="A25" s="23" t="s">
        <v>447</v>
      </c>
      <c r="B25" s="27">
        <f>SUM(B26:B31)</f>
        <v>152794238</v>
      </c>
      <c r="C25" s="25" t="s">
        <v>448</v>
      </c>
      <c r="D25" s="28">
        <v>800</v>
      </c>
    </row>
    <row r="26" spans="1:4" ht="15.75" customHeight="1">
      <c r="A26" s="23" t="s">
        <v>449</v>
      </c>
      <c r="B26" s="27">
        <v>11367142</v>
      </c>
      <c r="C26" s="25"/>
      <c r="D26" s="28"/>
    </row>
    <row r="27" spans="1:4" ht="15.75" customHeight="1">
      <c r="A27" s="23" t="s">
        <v>450</v>
      </c>
      <c r="B27" s="27">
        <v>2208370</v>
      </c>
      <c r="C27" s="25"/>
      <c r="D27" s="28"/>
    </row>
    <row r="28" spans="1:4" ht="15.75" customHeight="1">
      <c r="A28" s="30" t="s">
        <v>451</v>
      </c>
      <c r="B28" s="27">
        <v>121480992</v>
      </c>
      <c r="C28" s="29"/>
      <c r="D28" s="28"/>
    </row>
    <row r="29" spans="1:4" ht="15.75" customHeight="1">
      <c r="A29" s="23" t="s">
        <v>452</v>
      </c>
      <c r="B29" s="27">
        <v>7812146</v>
      </c>
      <c r="C29" s="29"/>
      <c r="D29" s="28"/>
    </row>
    <row r="30" spans="1:4" ht="15.75" customHeight="1">
      <c r="A30" s="23" t="s">
        <v>453</v>
      </c>
      <c r="B30" s="27">
        <v>1055305</v>
      </c>
      <c r="C30" s="29"/>
      <c r="D30" s="28"/>
    </row>
    <row r="31" spans="1:4" ht="15.75" customHeight="1">
      <c r="A31" s="23" t="s">
        <v>454</v>
      </c>
      <c r="B31" s="27">
        <v>8870283</v>
      </c>
      <c r="C31" s="29"/>
      <c r="D31" s="28"/>
    </row>
    <row r="32" spans="1:4" ht="15.75" customHeight="1">
      <c r="A32" s="31"/>
      <c r="B32" s="32"/>
      <c r="C32" s="33"/>
      <c r="D32" s="34"/>
    </row>
    <row r="33" spans="1:4" ht="16.5" thickBot="1">
      <c r="A33" s="35" t="s">
        <v>101</v>
      </c>
      <c r="B33" s="36">
        <f>SUM(B5:B25)</f>
        <v>3450619137</v>
      </c>
      <c r="C33" s="37"/>
      <c r="D33" s="36">
        <f>SUM(D16:D25)+SUM(D5:D10)</f>
        <v>3450619137</v>
      </c>
    </row>
    <row r="34" ht="16.5" thickBot="1">
      <c r="A34" s="38"/>
    </row>
    <row r="35" spans="1:4" ht="15.75">
      <c r="A35" s="39" t="s">
        <v>455</v>
      </c>
      <c r="B35" s="40"/>
      <c r="C35" s="40"/>
      <c r="D35" s="41"/>
    </row>
    <row r="36" spans="1:4" ht="16.5" thickBot="1">
      <c r="A36" s="82" t="s">
        <v>478</v>
      </c>
      <c r="B36" s="83"/>
      <c r="C36" s="42"/>
      <c r="D36" s="43"/>
    </row>
  </sheetData>
  <mergeCells count="4">
    <mergeCell ref="A1:D1"/>
    <mergeCell ref="A2:D2"/>
    <mergeCell ref="A36:B36"/>
    <mergeCell ref="B3:C3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E102" sqref="E102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335</v>
      </c>
      <c r="B1" s="73"/>
      <c r="C1" s="73"/>
      <c r="D1" s="73"/>
      <c r="E1" s="73"/>
    </row>
    <row r="2" spans="1:5" ht="27.75">
      <c r="A2" s="74" t="s">
        <v>336</v>
      </c>
      <c r="B2" s="75"/>
      <c r="C2" s="75"/>
      <c r="D2" s="75"/>
      <c r="E2" s="75"/>
    </row>
    <row r="3" spans="1:5" ht="17.25" thickBot="1">
      <c r="A3" s="49" t="s">
        <v>501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337</v>
      </c>
      <c r="B7" s="60"/>
      <c r="C7" s="7"/>
      <c r="D7" s="7"/>
      <c r="E7" s="7">
        <f>SUM(D8:D12)</f>
        <v>988284050</v>
      </c>
    </row>
    <row r="8" spans="1:5" ht="15.75">
      <c r="A8" s="57" t="s">
        <v>338</v>
      </c>
      <c r="B8" s="58"/>
      <c r="C8" s="8"/>
      <c r="D8" s="9">
        <v>9804855</v>
      </c>
      <c r="E8" s="8"/>
    </row>
    <row r="9" spans="1:5" ht="15.75">
      <c r="A9" s="57" t="s">
        <v>339</v>
      </c>
      <c r="B9" s="58"/>
      <c r="C9" s="8"/>
      <c r="D9" s="9">
        <v>305948907</v>
      </c>
      <c r="E9" s="8"/>
    </row>
    <row r="10" spans="1:5" ht="15.75">
      <c r="A10" s="57" t="s">
        <v>340</v>
      </c>
      <c r="B10" s="58"/>
      <c r="C10" s="7"/>
      <c r="D10" s="7">
        <v>558893854</v>
      </c>
      <c r="E10" s="7"/>
    </row>
    <row r="11" spans="1:5" ht="15.75">
      <c r="A11" s="59" t="s">
        <v>341</v>
      </c>
      <c r="B11" s="60"/>
      <c r="C11" s="7"/>
      <c r="D11" s="7">
        <v>113486434</v>
      </c>
      <c r="E11" s="7"/>
    </row>
    <row r="12" spans="1:5" ht="15.75">
      <c r="A12" s="59" t="s">
        <v>342</v>
      </c>
      <c r="B12" s="60"/>
      <c r="C12" s="7"/>
      <c r="D12" s="7">
        <v>150000</v>
      </c>
      <c r="E12" s="7"/>
    </row>
    <row r="13" spans="1:5" ht="15.75">
      <c r="A13" s="59" t="s">
        <v>343</v>
      </c>
      <c r="B13" s="60"/>
      <c r="C13" s="7"/>
      <c r="D13" s="7"/>
      <c r="E13" s="7">
        <f>SUM(+D16++D26+D28+D31+D34+D41+D40+D47+D44)</f>
        <v>74862863</v>
      </c>
    </row>
    <row r="14" spans="1:5" ht="15.75">
      <c r="A14" s="53" t="s">
        <v>344</v>
      </c>
      <c r="B14" s="54"/>
      <c r="C14" s="7"/>
      <c r="D14" s="7">
        <v>4782</v>
      </c>
      <c r="E14" s="7"/>
    </row>
    <row r="15" spans="1:5" ht="15.75">
      <c r="A15" s="53" t="s">
        <v>345</v>
      </c>
      <c r="B15" s="54"/>
      <c r="C15" s="7"/>
      <c r="D15" s="7">
        <v>4782</v>
      </c>
      <c r="E15" s="7"/>
    </row>
    <row r="16" spans="1:5" ht="15.75">
      <c r="A16" s="59" t="s">
        <v>346</v>
      </c>
      <c r="B16" s="60"/>
      <c r="C16" s="7"/>
      <c r="D16" s="7">
        <f>SUM(C17:C25)</f>
        <v>15100</v>
      </c>
      <c r="E16" s="7"/>
    </row>
    <row r="17" spans="1:5" ht="15.75">
      <c r="A17" s="10" t="s">
        <v>479</v>
      </c>
      <c r="B17" s="6"/>
      <c r="C17" s="7">
        <v>0</v>
      </c>
      <c r="D17" s="7"/>
      <c r="E17" s="7"/>
    </row>
    <row r="18" spans="1:5" ht="15.75">
      <c r="A18" s="10" t="s">
        <v>347</v>
      </c>
      <c r="B18" s="6"/>
      <c r="C18" s="7">
        <v>0</v>
      </c>
      <c r="D18" s="7">
        <v>0</v>
      </c>
      <c r="E18" s="7"/>
    </row>
    <row r="19" spans="1:5" ht="15.75">
      <c r="A19" s="10" t="s">
        <v>480</v>
      </c>
      <c r="B19" s="6"/>
      <c r="C19" s="7">
        <v>-6000</v>
      </c>
      <c r="D19" s="7"/>
      <c r="E19" s="7"/>
    </row>
    <row r="20" spans="1:5" ht="15.75">
      <c r="A20" s="10" t="s">
        <v>481</v>
      </c>
      <c r="B20" s="6"/>
      <c r="C20" s="7">
        <v>6000</v>
      </c>
      <c r="D20" s="7"/>
      <c r="E20" s="7"/>
    </row>
    <row r="21" spans="1:5" ht="15.75">
      <c r="A21" s="10" t="s">
        <v>348</v>
      </c>
      <c r="B21" s="6"/>
      <c r="C21" s="7">
        <v>10000</v>
      </c>
      <c r="D21" s="7"/>
      <c r="E21" s="7"/>
    </row>
    <row r="22" spans="1:5" ht="15.75">
      <c r="A22" s="10" t="s">
        <v>482</v>
      </c>
      <c r="B22" s="6"/>
      <c r="C22" s="7">
        <v>0</v>
      </c>
      <c r="D22" s="7"/>
      <c r="E22" s="7"/>
    </row>
    <row r="23" spans="1:5" ht="15.75">
      <c r="A23" s="10" t="s">
        <v>483</v>
      </c>
      <c r="B23" s="6"/>
      <c r="C23" s="7">
        <v>0</v>
      </c>
      <c r="D23" s="7"/>
      <c r="E23" s="7"/>
    </row>
    <row r="24" spans="1:5" ht="15.75">
      <c r="A24" s="10" t="s">
        <v>484</v>
      </c>
      <c r="B24" s="6"/>
      <c r="C24" s="7">
        <v>0</v>
      </c>
      <c r="D24" s="7"/>
      <c r="E24" s="7"/>
    </row>
    <row r="25" spans="1:5" ht="15.75">
      <c r="A25" s="44" t="s">
        <v>485</v>
      </c>
      <c r="B25" s="6"/>
      <c r="C25" s="7">
        <v>5100</v>
      </c>
      <c r="D25" s="7"/>
      <c r="E25" s="7"/>
    </row>
    <row r="26" spans="1:5" ht="15.75">
      <c r="A26" s="59" t="s">
        <v>350</v>
      </c>
      <c r="B26" s="60"/>
      <c r="C26" s="7"/>
      <c r="D26" s="7">
        <f>C27</f>
        <v>0</v>
      </c>
      <c r="E26" s="7"/>
    </row>
    <row r="27" spans="1:5" ht="15.75">
      <c r="A27" s="44" t="s">
        <v>351</v>
      </c>
      <c r="B27" s="6"/>
      <c r="C27" s="7"/>
      <c r="D27" s="7"/>
      <c r="E27" s="7"/>
    </row>
    <row r="28" spans="1:5" ht="15.75">
      <c r="A28" s="59" t="s">
        <v>352</v>
      </c>
      <c r="B28" s="60"/>
      <c r="C28" s="7"/>
      <c r="D28" s="7">
        <f>SUM(C29-C30)</f>
        <v>7625729</v>
      </c>
      <c r="E28" s="7"/>
    </row>
    <row r="29" spans="1:5" ht="15.75">
      <c r="A29" s="59" t="s">
        <v>353</v>
      </c>
      <c r="B29" s="60"/>
      <c r="C29" s="7">
        <v>7857415</v>
      </c>
      <c r="D29" s="7"/>
      <c r="E29" s="7"/>
    </row>
    <row r="30" spans="1:5" ht="15.75">
      <c r="A30" s="59" t="s">
        <v>354</v>
      </c>
      <c r="B30" s="60"/>
      <c r="C30" s="7">
        <v>231686</v>
      </c>
      <c r="D30" s="7"/>
      <c r="E30" s="7"/>
    </row>
    <row r="31" spans="1:5" ht="15.75">
      <c r="A31" s="59" t="s">
        <v>355</v>
      </c>
      <c r="B31" s="60"/>
      <c r="C31" s="7"/>
      <c r="D31" s="7">
        <f>SUM(C32-C33)</f>
        <v>0</v>
      </c>
      <c r="E31" s="7"/>
    </row>
    <row r="32" spans="1:5" ht="15.75">
      <c r="A32" s="59" t="s">
        <v>353</v>
      </c>
      <c r="B32" s="60"/>
      <c r="C32" s="7">
        <v>0</v>
      </c>
      <c r="D32" s="7"/>
      <c r="E32" s="7"/>
    </row>
    <row r="33" spans="1:5" ht="15.75">
      <c r="A33" s="59" t="s">
        <v>354</v>
      </c>
      <c r="B33" s="60"/>
      <c r="C33" s="7"/>
      <c r="D33" s="7"/>
      <c r="E33" s="7"/>
    </row>
    <row r="34" spans="1:5" ht="15.75">
      <c r="A34" s="59" t="s">
        <v>356</v>
      </c>
      <c r="B34" s="60"/>
      <c r="C34" s="7"/>
      <c r="D34" s="7">
        <f>SUM(C35:C39)</f>
        <v>13666578</v>
      </c>
      <c r="E34" s="7"/>
    </row>
    <row r="35" spans="1:5" ht="15.75">
      <c r="A35" s="64" t="s">
        <v>357</v>
      </c>
      <c r="B35" s="65"/>
      <c r="C35" s="7">
        <v>903284</v>
      </c>
      <c r="D35" s="7"/>
      <c r="E35" s="7"/>
    </row>
    <row r="36" spans="1:5" ht="15.75">
      <c r="A36" s="59" t="s">
        <v>358</v>
      </c>
      <c r="B36" s="60"/>
      <c r="C36" s="7">
        <v>6046397</v>
      </c>
      <c r="D36" s="7"/>
      <c r="E36" s="7"/>
    </row>
    <row r="37" spans="1:5" ht="15.75">
      <c r="A37" s="59" t="s">
        <v>359</v>
      </c>
      <c r="B37" s="60"/>
      <c r="C37" s="7">
        <v>1455731</v>
      </c>
      <c r="D37" s="7"/>
      <c r="E37" s="11"/>
    </row>
    <row r="38" spans="1:5" ht="15.75">
      <c r="A38" s="59" t="s">
        <v>360</v>
      </c>
      <c r="B38" s="60"/>
      <c r="C38" s="7">
        <v>0</v>
      </c>
      <c r="D38" s="7"/>
      <c r="E38" s="11"/>
    </row>
    <row r="39" spans="1:5" ht="15.75">
      <c r="A39" s="64" t="s">
        <v>361</v>
      </c>
      <c r="B39" s="65"/>
      <c r="C39" s="7">
        <v>5261166</v>
      </c>
      <c r="D39" s="7"/>
      <c r="E39" s="11"/>
    </row>
    <row r="40" spans="1:5" ht="15.75">
      <c r="A40" s="59" t="s">
        <v>362</v>
      </c>
      <c r="B40" s="60"/>
      <c r="C40" s="7"/>
      <c r="D40" s="7">
        <v>56239492</v>
      </c>
      <c r="E40" s="11"/>
    </row>
    <row r="41" spans="1:5" ht="15.75">
      <c r="A41" s="59" t="s">
        <v>363</v>
      </c>
      <c r="B41" s="60"/>
      <c r="C41" s="7"/>
      <c r="D41" s="7">
        <f>SUM(C42-C43)</f>
        <v>-3157044</v>
      </c>
      <c r="E41" s="11"/>
    </row>
    <row r="42" spans="1:5" ht="15.75">
      <c r="A42" s="64" t="s">
        <v>364</v>
      </c>
      <c r="B42" s="65"/>
      <c r="C42" s="7">
        <v>26045235</v>
      </c>
      <c r="D42" s="7"/>
      <c r="E42" s="11"/>
    </row>
    <row r="43" spans="1:5" ht="15.75">
      <c r="A43" s="59" t="s">
        <v>365</v>
      </c>
      <c r="B43" s="60"/>
      <c r="C43" s="8">
        <v>29202279</v>
      </c>
      <c r="D43" s="9"/>
      <c r="E43" s="8"/>
    </row>
    <row r="44" spans="1:5" ht="15.75">
      <c r="A44" s="59" t="s">
        <v>366</v>
      </c>
      <c r="B44" s="60"/>
      <c r="C44" s="7"/>
      <c r="D44" s="8">
        <f>C45-C46</f>
        <v>0</v>
      </c>
      <c r="E44" s="7"/>
    </row>
    <row r="45" spans="1:5" ht="15.75">
      <c r="A45" s="64" t="s">
        <v>367</v>
      </c>
      <c r="B45" s="65"/>
      <c r="C45" s="7">
        <v>0</v>
      </c>
      <c r="D45" s="8"/>
      <c r="E45" s="7"/>
    </row>
    <row r="46" spans="1:5" ht="15.75">
      <c r="A46" s="59" t="s">
        <v>368</v>
      </c>
      <c r="B46" s="60"/>
      <c r="C46" s="7">
        <v>0</v>
      </c>
      <c r="D46" s="8"/>
      <c r="E46" s="7"/>
    </row>
    <row r="47" spans="1:5" ht="15.75">
      <c r="A47" s="59" t="s">
        <v>369</v>
      </c>
      <c r="B47" s="60"/>
      <c r="C47" s="7"/>
      <c r="D47" s="8">
        <f>C48-C49</f>
        <v>473008</v>
      </c>
      <c r="E47" s="7"/>
    </row>
    <row r="48" spans="1:5" ht="15.75">
      <c r="A48" s="64" t="s">
        <v>364</v>
      </c>
      <c r="B48" s="65"/>
      <c r="C48" s="7">
        <v>1214873</v>
      </c>
      <c r="D48" s="8"/>
      <c r="E48" s="7"/>
    </row>
    <row r="49" spans="1:5" ht="15.75">
      <c r="A49" s="59" t="s">
        <v>368</v>
      </c>
      <c r="B49" s="60"/>
      <c r="C49" s="7">
        <v>741865</v>
      </c>
      <c r="D49" s="8"/>
      <c r="E49" s="7"/>
    </row>
    <row r="50" spans="1:5" ht="15.75">
      <c r="A50" s="66" t="s">
        <v>370</v>
      </c>
      <c r="B50" s="67"/>
      <c r="C50" s="7" t="s">
        <v>371</v>
      </c>
      <c r="D50" s="7"/>
      <c r="E50" s="7">
        <f>SUM(E7+E13)</f>
        <v>1063146913</v>
      </c>
    </row>
    <row r="51" spans="1:5" ht="15.75">
      <c r="A51" s="68" t="s">
        <v>372</v>
      </c>
      <c r="B51" s="60"/>
      <c r="C51" s="7"/>
      <c r="D51" s="7"/>
      <c r="E51" s="7"/>
    </row>
    <row r="52" spans="1:5" ht="15.75">
      <c r="A52" s="59" t="s">
        <v>373</v>
      </c>
      <c r="B52" s="60"/>
      <c r="C52" s="7"/>
      <c r="D52" s="7"/>
      <c r="E52" s="7">
        <f>SUM(D53:D93)</f>
        <v>198472818</v>
      </c>
    </row>
    <row r="53" spans="1:5" ht="15.75">
      <c r="A53" s="59" t="s">
        <v>374</v>
      </c>
      <c r="B53" s="60"/>
      <c r="C53" s="7"/>
      <c r="D53" s="7">
        <f>SUM(C54:C58)</f>
        <v>13666578</v>
      </c>
      <c r="E53" s="7"/>
    </row>
    <row r="54" spans="1:5" ht="15.75" customHeight="1">
      <c r="A54" s="64" t="s">
        <v>357</v>
      </c>
      <c r="B54" s="65"/>
      <c r="C54" s="7">
        <v>903284</v>
      </c>
      <c r="D54" s="7"/>
      <c r="E54" s="7"/>
    </row>
    <row r="55" spans="1:5" ht="15.75" customHeight="1">
      <c r="A55" s="59" t="s">
        <v>358</v>
      </c>
      <c r="B55" s="60"/>
      <c r="C55" s="7">
        <v>6046397</v>
      </c>
      <c r="D55" s="7"/>
      <c r="E55" s="7"/>
    </row>
    <row r="56" spans="1:5" ht="15.75" customHeight="1">
      <c r="A56" s="59" t="s">
        <v>359</v>
      </c>
      <c r="B56" s="60"/>
      <c r="C56" s="7">
        <v>1455731</v>
      </c>
      <c r="D56" s="7"/>
      <c r="E56" s="7"/>
    </row>
    <row r="57" spans="1:5" ht="15.75" customHeight="1">
      <c r="A57" s="59" t="s">
        <v>360</v>
      </c>
      <c r="B57" s="60"/>
      <c r="C57" s="7">
        <v>0</v>
      </c>
      <c r="D57" s="7"/>
      <c r="E57" s="7"/>
    </row>
    <row r="58" spans="1:5" ht="15.75" customHeight="1">
      <c r="A58" s="64" t="s">
        <v>361</v>
      </c>
      <c r="B58" s="65"/>
      <c r="C58" s="7">
        <v>5261166</v>
      </c>
      <c r="D58" s="7"/>
      <c r="E58" s="7"/>
    </row>
    <row r="59" spans="1:5" ht="16.5" customHeight="1">
      <c r="A59" s="59" t="s">
        <v>375</v>
      </c>
      <c r="B59" s="60"/>
      <c r="C59" s="7"/>
      <c r="D59" s="7">
        <f>SUM(C60:C70)</f>
        <v>15100</v>
      </c>
      <c r="E59" s="7"/>
    </row>
    <row r="60" spans="1:5" ht="16.5" customHeight="1">
      <c r="A60" s="10" t="s">
        <v>479</v>
      </c>
      <c r="B60" s="6"/>
      <c r="C60" s="7">
        <v>0</v>
      </c>
      <c r="D60" s="7"/>
      <c r="E60" s="7"/>
    </row>
    <row r="61" spans="1:5" ht="16.5" customHeight="1">
      <c r="A61" s="10" t="s">
        <v>347</v>
      </c>
      <c r="B61" s="6"/>
      <c r="C61" s="7"/>
      <c r="D61" s="7"/>
      <c r="E61" s="7"/>
    </row>
    <row r="62" spans="1:5" ht="16.5" customHeight="1">
      <c r="A62" s="10" t="s">
        <v>480</v>
      </c>
      <c r="B62" s="6"/>
      <c r="C62" s="7">
        <v>-6000</v>
      </c>
      <c r="D62" s="7"/>
      <c r="E62" s="7"/>
    </row>
    <row r="63" spans="1:5" ht="16.5" customHeight="1">
      <c r="A63" s="10" t="s">
        <v>481</v>
      </c>
      <c r="B63" s="6"/>
      <c r="C63" s="7">
        <v>6000</v>
      </c>
      <c r="D63" s="7"/>
      <c r="E63" s="7"/>
    </row>
    <row r="64" spans="1:5" ht="16.5" customHeight="1">
      <c r="A64" s="10" t="s">
        <v>348</v>
      </c>
      <c r="B64" s="6"/>
      <c r="C64" s="7">
        <v>10000</v>
      </c>
      <c r="D64" s="7"/>
      <c r="E64" s="7"/>
    </row>
    <row r="65" spans="1:5" ht="16.5" customHeight="1">
      <c r="A65" s="10" t="s">
        <v>482</v>
      </c>
      <c r="B65" s="6"/>
      <c r="C65" s="7">
        <v>0</v>
      </c>
      <c r="D65" s="7"/>
      <c r="E65" s="7"/>
    </row>
    <row r="66" spans="1:5" ht="16.5" customHeight="1">
      <c r="A66" s="59" t="s">
        <v>483</v>
      </c>
      <c r="B66" s="60"/>
      <c r="C66" s="7">
        <v>0</v>
      </c>
      <c r="D66" s="7"/>
      <c r="E66" s="7"/>
    </row>
    <row r="67" spans="1:5" ht="16.5" customHeight="1">
      <c r="A67" s="10" t="s">
        <v>484</v>
      </c>
      <c r="B67" s="6"/>
      <c r="C67" s="7">
        <v>0</v>
      </c>
      <c r="D67" s="7"/>
      <c r="E67" s="7"/>
    </row>
    <row r="68" spans="1:5" ht="16.5" customHeight="1">
      <c r="A68" s="59" t="s">
        <v>486</v>
      </c>
      <c r="B68" s="60"/>
      <c r="C68" s="7">
        <v>5100</v>
      </c>
      <c r="D68" s="7"/>
      <c r="E68" s="7"/>
    </row>
    <row r="69" spans="1:5" ht="16.5" customHeight="1">
      <c r="A69" s="59" t="s">
        <v>377</v>
      </c>
      <c r="B69" s="60"/>
      <c r="C69" s="7"/>
      <c r="D69" s="7"/>
      <c r="E69" s="7"/>
    </row>
    <row r="70" spans="1:5" ht="16.5" customHeight="1">
      <c r="A70" s="47" t="s">
        <v>487</v>
      </c>
      <c r="B70" s="46"/>
      <c r="C70" s="7">
        <v>0</v>
      </c>
      <c r="D70" s="7"/>
      <c r="E70" s="7"/>
    </row>
    <row r="71" spans="1:5" ht="16.5" customHeight="1">
      <c r="A71" s="59" t="s">
        <v>378</v>
      </c>
      <c r="B71" s="60"/>
      <c r="C71" s="7"/>
      <c r="D71" s="7">
        <f>SUM(C72-C73)</f>
        <v>0</v>
      </c>
      <c r="E71" s="7"/>
    </row>
    <row r="72" spans="1:5" ht="15.75">
      <c r="A72" s="64" t="s">
        <v>379</v>
      </c>
      <c r="B72" s="65"/>
      <c r="C72" s="7"/>
      <c r="D72" s="7"/>
      <c r="E72" s="7"/>
    </row>
    <row r="73" spans="1:5" ht="15.75">
      <c r="A73" s="59" t="s">
        <v>380</v>
      </c>
      <c r="B73" s="60"/>
      <c r="C73" s="7"/>
      <c r="D73" s="7"/>
      <c r="E73" s="7"/>
    </row>
    <row r="74" spans="1:5" ht="19.5" customHeight="1">
      <c r="A74" s="59" t="s">
        <v>381</v>
      </c>
      <c r="B74" s="60"/>
      <c r="C74" s="7"/>
      <c r="D74" s="7">
        <f>SUM(C75-C76)</f>
        <v>2296374</v>
      </c>
      <c r="E74" s="12"/>
    </row>
    <row r="75" spans="1:5" ht="18.75">
      <c r="A75" s="64" t="s">
        <v>379</v>
      </c>
      <c r="B75" s="65"/>
      <c r="C75" s="7">
        <v>4364521</v>
      </c>
      <c r="D75" s="7"/>
      <c r="E75" s="13"/>
    </row>
    <row r="76" spans="1:5" ht="18.75">
      <c r="A76" s="59" t="s">
        <v>380</v>
      </c>
      <c r="B76" s="60"/>
      <c r="C76" s="7">
        <v>2068147</v>
      </c>
      <c r="D76" s="7"/>
      <c r="E76" s="12"/>
    </row>
    <row r="77" spans="1:5" ht="19.5" customHeight="1" hidden="1">
      <c r="A77" s="59" t="s">
        <v>382</v>
      </c>
      <c r="B77" s="60"/>
      <c r="C77" s="7"/>
      <c r="D77" s="7">
        <f>SUM(C78-C79)</f>
        <v>0</v>
      </c>
      <c r="E77" s="12"/>
    </row>
    <row r="78" spans="1:5" ht="18.75" hidden="1">
      <c r="A78" s="64" t="s">
        <v>383</v>
      </c>
      <c r="B78" s="65"/>
      <c r="C78" s="7"/>
      <c r="D78" s="7"/>
      <c r="E78" s="13"/>
    </row>
    <row r="79" spans="1:5" ht="18.75" hidden="1">
      <c r="A79" s="59" t="s">
        <v>380</v>
      </c>
      <c r="B79" s="60"/>
      <c r="C79" s="8"/>
      <c r="D79" s="7"/>
      <c r="E79" s="12"/>
    </row>
    <row r="80" spans="1:5" ht="18.75">
      <c r="A80" s="59" t="s">
        <v>384</v>
      </c>
      <c r="B80" s="60"/>
      <c r="C80" s="7"/>
      <c r="D80" s="7">
        <f>SUM(C81-C82)</f>
        <v>0</v>
      </c>
      <c r="E80" s="12"/>
    </row>
    <row r="81" spans="1:5" ht="19.5" customHeight="1">
      <c r="A81" s="64" t="s">
        <v>383</v>
      </c>
      <c r="B81" s="65"/>
      <c r="C81" s="7">
        <v>0</v>
      </c>
      <c r="D81" s="7"/>
      <c r="E81" s="13"/>
    </row>
    <row r="82" spans="1:5" ht="18.75">
      <c r="A82" s="59" t="s">
        <v>380</v>
      </c>
      <c r="B82" s="60"/>
      <c r="C82" s="8">
        <v>0</v>
      </c>
      <c r="D82" s="7"/>
      <c r="E82" s="12"/>
    </row>
    <row r="83" spans="1:5" ht="15.75">
      <c r="A83" s="59" t="s">
        <v>385</v>
      </c>
      <c r="B83" s="60"/>
      <c r="C83" s="7"/>
      <c r="D83" s="7">
        <f>SUM(C84:C89)</f>
        <v>179438538</v>
      </c>
      <c r="E83" s="7"/>
    </row>
    <row r="84" spans="1:5" ht="15.75">
      <c r="A84" s="63" t="s">
        <v>386</v>
      </c>
      <c r="B84" s="62"/>
      <c r="C84" s="7">
        <v>2720692</v>
      </c>
      <c r="D84" s="7"/>
      <c r="E84" s="7"/>
    </row>
    <row r="85" spans="1:5" ht="15.75">
      <c r="A85" s="63" t="s">
        <v>387</v>
      </c>
      <c r="B85" s="62"/>
      <c r="C85" s="7">
        <v>104500</v>
      </c>
      <c r="D85" s="7"/>
      <c r="E85" s="7"/>
    </row>
    <row r="86" spans="1:5" ht="18.75">
      <c r="A86" s="61" t="s">
        <v>388</v>
      </c>
      <c r="B86" s="62"/>
      <c r="C86" s="7">
        <v>12741884</v>
      </c>
      <c r="D86" s="16"/>
      <c r="E86" s="16"/>
    </row>
    <row r="87" spans="1:5" ht="15.75">
      <c r="A87" s="61" t="s">
        <v>389</v>
      </c>
      <c r="B87" s="62"/>
      <c r="C87" s="7">
        <v>2028233</v>
      </c>
      <c r="D87" s="7"/>
      <c r="E87" s="7"/>
    </row>
    <row r="88" spans="1:5" ht="15.75">
      <c r="A88" s="61" t="s">
        <v>390</v>
      </c>
      <c r="B88" s="62"/>
      <c r="C88" s="7">
        <v>204874</v>
      </c>
      <c r="D88" s="7"/>
      <c r="E88" s="7"/>
    </row>
    <row r="89" spans="1:5" ht="15.75">
      <c r="A89" s="61" t="s">
        <v>391</v>
      </c>
      <c r="B89" s="62"/>
      <c r="C89" s="7">
        <v>161638355</v>
      </c>
      <c r="D89" s="7"/>
      <c r="E89" s="7"/>
    </row>
    <row r="90" spans="1:5" ht="15.75">
      <c r="A90" s="59" t="s">
        <v>392</v>
      </c>
      <c r="B90" s="60"/>
      <c r="C90" s="7"/>
      <c r="D90" s="7">
        <f>C91+C92</f>
        <v>0</v>
      </c>
      <c r="E90" s="7"/>
    </row>
    <row r="91" spans="1:5" ht="15.75">
      <c r="A91" s="14" t="s">
        <v>393</v>
      </c>
      <c r="B91" s="15"/>
      <c r="C91" s="7">
        <v>0</v>
      </c>
      <c r="D91" s="7"/>
      <c r="E91" s="7"/>
    </row>
    <row r="92" spans="1:5" ht="15.75">
      <c r="A92" s="14" t="s">
        <v>394</v>
      </c>
      <c r="B92" s="15"/>
      <c r="C92" s="7">
        <v>0</v>
      </c>
      <c r="D92" s="7"/>
      <c r="E92" s="7"/>
    </row>
    <row r="93" spans="1:5" ht="15.75">
      <c r="A93" s="59" t="s">
        <v>395</v>
      </c>
      <c r="B93" s="60"/>
      <c r="C93" s="7"/>
      <c r="D93" s="7">
        <f>SUM(C94:C101)</f>
        <v>3056228</v>
      </c>
      <c r="E93" s="7"/>
    </row>
    <row r="94" spans="1:5" ht="15.75">
      <c r="A94" s="14" t="s">
        <v>393</v>
      </c>
      <c r="B94" s="15"/>
      <c r="C94" s="7">
        <v>3056228</v>
      </c>
      <c r="D94" s="7"/>
      <c r="E94" s="7"/>
    </row>
    <row r="95" spans="1:5" ht="15.75">
      <c r="A95" s="61" t="s">
        <v>488</v>
      </c>
      <c r="B95" s="62"/>
      <c r="C95" s="7">
        <v>0</v>
      </c>
      <c r="D95" s="7"/>
      <c r="E95" s="7"/>
    </row>
    <row r="96" spans="1:5" ht="15.75">
      <c r="A96" s="61" t="s">
        <v>396</v>
      </c>
      <c r="B96" s="62"/>
      <c r="C96" s="7">
        <v>0</v>
      </c>
      <c r="D96" s="7"/>
      <c r="E96" s="7"/>
    </row>
    <row r="97" spans="1:5" ht="15.75">
      <c r="A97" s="14" t="s">
        <v>489</v>
      </c>
      <c r="B97" s="15"/>
      <c r="C97" s="7">
        <v>0</v>
      </c>
      <c r="D97" s="7"/>
      <c r="E97" s="7"/>
    </row>
    <row r="98" spans="1:5" ht="15.75">
      <c r="A98" s="14" t="s">
        <v>490</v>
      </c>
      <c r="B98" s="15"/>
      <c r="C98" s="7">
        <v>0</v>
      </c>
      <c r="D98" s="7"/>
      <c r="E98" s="7"/>
    </row>
    <row r="99" spans="1:5" ht="15.75">
      <c r="A99" s="61" t="s">
        <v>396</v>
      </c>
      <c r="B99" s="62"/>
      <c r="C99" s="7">
        <v>0</v>
      </c>
      <c r="D99" s="7"/>
      <c r="E99" s="7"/>
    </row>
    <row r="100" spans="1:5" ht="15.75">
      <c r="A100" s="61" t="s">
        <v>397</v>
      </c>
      <c r="B100" s="62"/>
      <c r="C100" s="7">
        <v>0</v>
      </c>
      <c r="D100" s="7"/>
      <c r="E100" s="7"/>
    </row>
    <row r="101" spans="1:5" ht="15.75">
      <c r="A101" s="14" t="s">
        <v>398</v>
      </c>
      <c r="B101" s="15"/>
      <c r="C101" s="7">
        <v>0</v>
      </c>
      <c r="D101" s="7"/>
      <c r="E101" s="7"/>
    </row>
    <row r="102" spans="1:5" ht="15.75">
      <c r="A102" s="59" t="s">
        <v>399</v>
      </c>
      <c r="B102" s="60"/>
      <c r="C102" s="7">
        <v>1791341</v>
      </c>
      <c r="D102" s="8"/>
      <c r="E102" s="7">
        <f>SUM(D103:D107)</f>
        <v>864674095</v>
      </c>
    </row>
    <row r="103" spans="1:5" ht="15.75">
      <c r="A103" s="57" t="s">
        <v>338</v>
      </c>
      <c r="B103" s="58"/>
      <c r="C103" s="7"/>
      <c r="D103" s="8">
        <v>9914316</v>
      </c>
      <c r="E103" s="8"/>
    </row>
    <row r="104" spans="1:5" ht="15.75">
      <c r="A104" s="57" t="s">
        <v>339</v>
      </c>
      <c r="B104" s="58"/>
      <c r="C104" s="7"/>
      <c r="D104" s="8">
        <v>302791863</v>
      </c>
      <c r="E104" s="8"/>
    </row>
    <row r="105" spans="1:5" ht="15.75">
      <c r="A105" s="57" t="s">
        <v>340</v>
      </c>
      <c r="B105" s="58"/>
      <c r="C105" s="7"/>
      <c r="D105" s="7">
        <v>443312710</v>
      </c>
      <c r="E105" s="7"/>
    </row>
    <row r="106" spans="1:5" ht="15.75">
      <c r="A106" s="59" t="s">
        <v>341</v>
      </c>
      <c r="B106" s="60"/>
      <c r="C106" s="7"/>
      <c r="D106" s="7">
        <v>108505206</v>
      </c>
      <c r="E106" s="7"/>
    </row>
    <row r="107" spans="1:5" ht="15.75">
      <c r="A107" s="59" t="s">
        <v>400</v>
      </c>
      <c r="B107" s="60"/>
      <c r="C107" s="7"/>
      <c r="D107" s="7">
        <v>150000</v>
      </c>
      <c r="E107" s="7"/>
    </row>
    <row r="108" spans="1:5" ht="16.5" thickBot="1">
      <c r="A108" s="55" t="s">
        <v>401</v>
      </c>
      <c r="B108" s="56"/>
      <c r="C108" s="17"/>
      <c r="D108" s="18"/>
      <c r="E108" s="18">
        <f>SUM(E52+E102)</f>
        <v>1063146913</v>
      </c>
    </row>
    <row r="109" spans="1:5" ht="15.75">
      <c r="A109" s="19"/>
      <c r="B109" s="19"/>
      <c r="C109" s="20"/>
      <c r="D109" s="20"/>
      <c r="E109" s="20"/>
    </row>
    <row r="121" ht="15.75" customHeight="1">
      <c r="F121" s="45" t="s">
        <v>402</v>
      </c>
    </row>
  </sheetData>
  <mergeCells count="84">
    <mergeCell ref="A6:B6"/>
    <mergeCell ref="A7:B7"/>
    <mergeCell ref="A8:B8"/>
    <mergeCell ref="A9:B9"/>
    <mergeCell ref="A1:E1"/>
    <mergeCell ref="A2:E2"/>
    <mergeCell ref="A3:E3"/>
    <mergeCell ref="A4:B5"/>
    <mergeCell ref="C4:E4"/>
    <mergeCell ref="A10:B10"/>
    <mergeCell ref="A11:B11"/>
    <mergeCell ref="A12:B12"/>
    <mergeCell ref="A13:B13"/>
    <mergeCell ref="A16:B16"/>
    <mergeCell ref="A28:B28"/>
    <mergeCell ref="A29:B29"/>
    <mergeCell ref="A30:B30"/>
    <mergeCell ref="A26:B26"/>
    <mergeCell ref="A31:B31"/>
    <mergeCell ref="A32:B32"/>
    <mergeCell ref="A33:B33"/>
    <mergeCell ref="A34:B34"/>
    <mergeCell ref="A35:B35"/>
    <mergeCell ref="A36:B36"/>
    <mergeCell ref="A37:B37"/>
    <mergeCell ref="A39:B39"/>
    <mergeCell ref="A38:B38"/>
    <mergeCell ref="A40:B40"/>
    <mergeCell ref="A41:B41"/>
    <mergeCell ref="A42:B42"/>
    <mergeCell ref="A43:B43"/>
    <mergeCell ref="A44:B44"/>
    <mergeCell ref="A46:B46"/>
    <mergeCell ref="A47:B47"/>
    <mergeCell ref="A48:B48"/>
    <mergeCell ref="A45:B45"/>
    <mergeCell ref="A49:B49"/>
    <mergeCell ref="A50:B50"/>
    <mergeCell ref="A51:B51"/>
    <mergeCell ref="A52:B52"/>
    <mergeCell ref="A53:B53"/>
    <mergeCell ref="A54:B54"/>
    <mergeCell ref="A55:B55"/>
    <mergeCell ref="A57:B57"/>
    <mergeCell ref="A56:B56"/>
    <mergeCell ref="A58:B58"/>
    <mergeCell ref="A59:B59"/>
    <mergeCell ref="A71:B71"/>
    <mergeCell ref="A72:B72"/>
    <mergeCell ref="A66:B66"/>
    <mergeCell ref="A69:B69"/>
    <mergeCell ref="A68:B68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103:B103"/>
    <mergeCell ref="A85:B85"/>
    <mergeCell ref="A86:B86"/>
    <mergeCell ref="A87:B87"/>
    <mergeCell ref="A88:B88"/>
    <mergeCell ref="A90:B90"/>
    <mergeCell ref="A99:B99"/>
    <mergeCell ref="A95:B95"/>
    <mergeCell ref="A100:B100"/>
    <mergeCell ref="A96:B96"/>
    <mergeCell ref="A14:B14"/>
    <mergeCell ref="A15:B15"/>
    <mergeCell ref="A108:B108"/>
    <mergeCell ref="A104:B104"/>
    <mergeCell ref="A105:B105"/>
    <mergeCell ref="A106:B106"/>
    <mergeCell ref="A107:B107"/>
    <mergeCell ref="A89:B89"/>
    <mergeCell ref="A93:B93"/>
    <mergeCell ref="A102:B1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B16">
      <selection activeCell="D33" sqref="D33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265</v>
      </c>
      <c r="B1" s="73"/>
      <c r="C1" s="73"/>
      <c r="D1" s="73"/>
    </row>
    <row r="2" spans="1:4" ht="24" customHeight="1">
      <c r="A2" s="74" t="s">
        <v>491</v>
      </c>
      <c r="B2" s="75"/>
      <c r="C2" s="75"/>
      <c r="D2" s="75"/>
    </row>
    <row r="3" spans="1:4" ht="17.25" thickBot="1">
      <c r="A3" s="2" t="s">
        <v>492</v>
      </c>
      <c r="B3" s="84" t="s">
        <v>502</v>
      </c>
      <c r="C3" s="85"/>
      <c r="D3" s="2" t="s">
        <v>493</v>
      </c>
    </row>
    <row r="4" spans="1:4" ht="21" customHeight="1" thickBot="1">
      <c r="A4" s="21" t="s">
        <v>494</v>
      </c>
      <c r="B4" s="22" t="s">
        <v>495</v>
      </c>
      <c r="C4" s="4" t="s">
        <v>496</v>
      </c>
      <c r="D4" s="3" t="s">
        <v>495</v>
      </c>
    </row>
    <row r="5" spans="1:4" ht="15.75" customHeight="1">
      <c r="A5" s="23" t="s">
        <v>497</v>
      </c>
      <c r="B5" s="24">
        <v>9914316</v>
      </c>
      <c r="C5" s="25" t="s">
        <v>62</v>
      </c>
      <c r="D5" s="26">
        <v>36866331</v>
      </c>
    </row>
    <row r="6" spans="1:4" ht="15.75" customHeight="1">
      <c r="A6" s="23" t="s">
        <v>63</v>
      </c>
      <c r="B6" s="27">
        <v>15292560</v>
      </c>
      <c r="C6" s="25" t="s">
        <v>64</v>
      </c>
      <c r="D6" s="28">
        <v>51799159</v>
      </c>
    </row>
    <row r="7" spans="1:4" ht="15.75" customHeight="1">
      <c r="A7" s="23" t="s">
        <v>65</v>
      </c>
      <c r="B7" s="27">
        <v>83686737</v>
      </c>
      <c r="C7" s="25" t="s">
        <v>66</v>
      </c>
      <c r="D7" s="28">
        <v>2580000</v>
      </c>
    </row>
    <row r="8" spans="1:4" ht="15.75" customHeight="1">
      <c r="A8" s="23" t="s">
        <v>67</v>
      </c>
      <c r="B8" s="27">
        <v>221084263</v>
      </c>
      <c r="C8" s="25" t="s">
        <v>68</v>
      </c>
      <c r="D8" s="28">
        <v>15292560</v>
      </c>
    </row>
    <row r="9" spans="1:4" ht="15.75" customHeight="1">
      <c r="A9" s="23" t="s">
        <v>69</v>
      </c>
      <c r="B9" s="27">
        <v>271851020</v>
      </c>
      <c r="C9" s="25" t="s">
        <v>70</v>
      </c>
      <c r="D9" s="28">
        <v>304771000</v>
      </c>
    </row>
    <row r="10" spans="1:4" ht="15.75" customHeight="1">
      <c r="A10" s="23" t="s">
        <v>262</v>
      </c>
      <c r="B10" s="27">
        <v>91943363</v>
      </c>
      <c r="C10" s="25" t="s">
        <v>72</v>
      </c>
      <c r="D10" s="28">
        <f>SUM(D11:D15)</f>
        <v>271851020</v>
      </c>
    </row>
    <row r="11" spans="1:4" ht="15.75" customHeight="1">
      <c r="A11" s="23" t="s">
        <v>71</v>
      </c>
      <c r="B11" s="27">
        <v>49874159</v>
      </c>
      <c r="C11" s="29" t="s">
        <v>74</v>
      </c>
      <c r="D11" s="28">
        <v>7103026</v>
      </c>
    </row>
    <row r="12" spans="1:4" ht="15.75" customHeight="1">
      <c r="A12" s="23" t="s">
        <v>498</v>
      </c>
      <c r="B12" s="27">
        <v>1925000</v>
      </c>
      <c r="C12" s="29" t="s">
        <v>76</v>
      </c>
      <c r="D12" s="28">
        <v>251051646</v>
      </c>
    </row>
    <row r="13" spans="1:4" ht="15.75" customHeight="1">
      <c r="A13" s="23" t="s">
        <v>73</v>
      </c>
      <c r="B13" s="27">
        <v>302791863</v>
      </c>
      <c r="C13" s="29" t="s">
        <v>78</v>
      </c>
      <c r="D13" s="28">
        <v>0</v>
      </c>
    </row>
    <row r="14" spans="1:4" ht="15.75" customHeight="1">
      <c r="A14" s="23" t="s">
        <v>75</v>
      </c>
      <c r="B14" s="27">
        <v>443312710</v>
      </c>
      <c r="C14" s="29" t="s">
        <v>264</v>
      </c>
      <c r="D14" s="28">
        <v>3310000</v>
      </c>
    </row>
    <row r="15" spans="1:4" ht="15.75" customHeight="1">
      <c r="A15" s="23" t="s">
        <v>77</v>
      </c>
      <c r="B15" s="27">
        <v>108505206</v>
      </c>
      <c r="C15" s="29" t="s">
        <v>80</v>
      </c>
      <c r="D15" s="28">
        <v>10386348</v>
      </c>
    </row>
    <row r="16" spans="1:4" ht="15.75" customHeight="1">
      <c r="A16" s="23"/>
      <c r="B16" s="27"/>
      <c r="C16" s="23" t="s">
        <v>263</v>
      </c>
      <c r="D16" s="28">
        <v>91943363</v>
      </c>
    </row>
    <row r="17" spans="1:4" ht="15.75" customHeight="1">
      <c r="A17" s="23" t="s">
        <v>79</v>
      </c>
      <c r="B17" s="27">
        <v>150000</v>
      </c>
      <c r="C17" s="25" t="s">
        <v>82</v>
      </c>
      <c r="D17" s="28">
        <v>302791863</v>
      </c>
    </row>
    <row r="18" spans="1:4" ht="15.75" customHeight="1">
      <c r="A18" s="23"/>
      <c r="B18" s="27"/>
      <c r="C18" s="25" t="s">
        <v>84</v>
      </c>
      <c r="D18" s="28">
        <v>0</v>
      </c>
    </row>
    <row r="19" spans="1:4" ht="15.75" customHeight="1">
      <c r="A19" s="23" t="s">
        <v>81</v>
      </c>
      <c r="B19" s="27">
        <v>0</v>
      </c>
      <c r="C19" s="25" t="s">
        <v>86</v>
      </c>
      <c r="D19" s="28">
        <v>6654578</v>
      </c>
    </row>
    <row r="20" spans="1:4" ht="15.75" customHeight="1">
      <c r="A20" s="23" t="s">
        <v>83</v>
      </c>
      <c r="B20" s="27">
        <v>0</v>
      </c>
      <c r="C20" s="25" t="s">
        <v>88</v>
      </c>
      <c r="D20" s="28">
        <v>1525548525</v>
      </c>
    </row>
    <row r="21" spans="1:4" ht="15.75" customHeight="1">
      <c r="A21" s="23" t="s">
        <v>85</v>
      </c>
      <c r="B21" s="27">
        <v>4273771</v>
      </c>
      <c r="C21" s="25" t="s">
        <v>90</v>
      </c>
      <c r="D21" s="28">
        <v>741857664</v>
      </c>
    </row>
    <row r="22" spans="1:4" ht="15.75" customHeight="1">
      <c r="A22" s="23" t="s">
        <v>87</v>
      </c>
      <c r="B22" s="27">
        <v>800</v>
      </c>
      <c r="C22" s="25" t="s">
        <v>53</v>
      </c>
      <c r="D22" s="28">
        <v>0</v>
      </c>
    </row>
    <row r="23" spans="1:4" ht="15.75" customHeight="1">
      <c r="A23" s="23" t="s">
        <v>89</v>
      </c>
      <c r="B23" s="27">
        <v>7384560</v>
      </c>
      <c r="C23" s="25" t="s">
        <v>93</v>
      </c>
      <c r="D23" s="28">
        <v>110790206</v>
      </c>
    </row>
    <row r="24" spans="1:4" ht="15.75" customHeight="1">
      <c r="A24" s="23" t="s">
        <v>91</v>
      </c>
      <c r="B24" s="27">
        <v>1525548525</v>
      </c>
      <c r="C24" s="25" t="s">
        <v>95</v>
      </c>
      <c r="D24" s="28">
        <v>7024560</v>
      </c>
    </row>
    <row r="25" spans="1:4" ht="15.75" customHeight="1">
      <c r="A25" s="23" t="s">
        <v>92</v>
      </c>
      <c r="B25" s="27">
        <f>SUM(B26:B31)</f>
        <v>332232776</v>
      </c>
      <c r="C25" s="25" t="s">
        <v>96</v>
      </c>
      <c r="D25" s="28">
        <v>800</v>
      </c>
    </row>
    <row r="26" spans="1:4" ht="15.75" customHeight="1">
      <c r="A26" s="23" t="s">
        <v>94</v>
      </c>
      <c r="B26" s="27">
        <v>14087834</v>
      </c>
      <c r="C26" s="25"/>
      <c r="D26" s="28"/>
    </row>
    <row r="27" spans="1:4" ht="15.75" customHeight="1">
      <c r="A27" s="23" t="s">
        <v>499</v>
      </c>
      <c r="B27" s="27">
        <v>2312870</v>
      </c>
      <c r="C27" s="25"/>
      <c r="D27" s="28"/>
    </row>
    <row r="28" spans="1:4" ht="15.75" customHeight="1">
      <c r="A28" s="30" t="s">
        <v>97</v>
      </c>
      <c r="B28" s="27">
        <v>134222876</v>
      </c>
      <c r="C28" s="29"/>
      <c r="D28" s="28"/>
    </row>
    <row r="29" spans="1:4" ht="15.75" customHeight="1">
      <c r="A29" s="23" t="s">
        <v>98</v>
      </c>
      <c r="B29" s="27">
        <v>9840379</v>
      </c>
      <c r="C29" s="29"/>
      <c r="D29" s="28"/>
    </row>
    <row r="30" spans="1:4" ht="15.75" customHeight="1">
      <c r="A30" s="23" t="s">
        <v>99</v>
      </c>
      <c r="B30" s="27">
        <v>1260179</v>
      </c>
      <c r="C30" s="29"/>
      <c r="D30" s="28"/>
    </row>
    <row r="31" spans="1:4" ht="15.75" customHeight="1">
      <c r="A31" s="23" t="s">
        <v>100</v>
      </c>
      <c r="B31" s="27">
        <v>170508638</v>
      </c>
      <c r="C31" s="29"/>
      <c r="D31" s="28"/>
    </row>
    <row r="32" spans="1:4" ht="15.75" customHeight="1">
      <c r="A32" s="31"/>
      <c r="B32" s="32"/>
      <c r="C32" s="33"/>
      <c r="D32" s="34"/>
    </row>
    <row r="33" spans="1:4" ht="16.5" thickBot="1">
      <c r="A33" s="35" t="s">
        <v>101</v>
      </c>
      <c r="B33" s="36">
        <f>SUM(B5:B25)</f>
        <v>3469771629</v>
      </c>
      <c r="C33" s="37"/>
      <c r="D33" s="36">
        <f>SUM(D16:D25)+SUM(D5:D10)</f>
        <v>3469771629</v>
      </c>
    </row>
    <row r="34" ht="16.5" thickBot="1">
      <c r="A34" s="38"/>
    </row>
    <row r="35" spans="1:4" ht="15.75">
      <c r="A35" s="39" t="s">
        <v>102</v>
      </c>
      <c r="B35" s="40"/>
      <c r="C35" s="40"/>
      <c r="D35" s="41"/>
    </row>
    <row r="36" spans="1:4" ht="16.5" thickBot="1">
      <c r="A36" s="82" t="s">
        <v>500</v>
      </c>
      <c r="B36" s="83"/>
      <c r="C36" s="42"/>
      <c r="D36" s="43"/>
    </row>
  </sheetData>
  <mergeCells count="4">
    <mergeCell ref="A1:D1"/>
    <mergeCell ref="A2:D2"/>
    <mergeCell ref="A36:B36"/>
    <mergeCell ref="B3:C3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3"/>
  <sheetViews>
    <sheetView workbookViewId="0" topLeftCell="C94">
      <selection activeCell="E110" sqref="E110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335</v>
      </c>
      <c r="B1" s="73"/>
      <c r="C1" s="73"/>
      <c r="D1" s="73"/>
      <c r="E1" s="73"/>
    </row>
    <row r="2" spans="1:5" ht="27.75">
      <c r="A2" s="74" t="s">
        <v>336</v>
      </c>
      <c r="B2" s="75"/>
      <c r="C2" s="75"/>
      <c r="D2" s="75"/>
      <c r="E2" s="75"/>
    </row>
    <row r="3" spans="1:5" ht="17.25" thickBot="1">
      <c r="A3" s="49" t="s">
        <v>505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337</v>
      </c>
      <c r="B7" s="60"/>
      <c r="C7" s="7"/>
      <c r="D7" s="7"/>
      <c r="E7" s="7">
        <f>SUM(D8:D12)</f>
        <v>864674095</v>
      </c>
    </row>
    <row r="8" spans="1:5" ht="15.75">
      <c r="A8" s="57" t="s">
        <v>338</v>
      </c>
      <c r="B8" s="58"/>
      <c r="C8" s="8"/>
      <c r="D8" s="9">
        <v>9914316</v>
      </c>
      <c r="E8" s="8"/>
    </row>
    <row r="9" spans="1:5" ht="15.75">
      <c r="A9" s="57" t="s">
        <v>339</v>
      </c>
      <c r="B9" s="58"/>
      <c r="C9" s="8"/>
      <c r="D9" s="9">
        <v>302791863</v>
      </c>
      <c r="E9" s="8"/>
    </row>
    <row r="10" spans="1:5" ht="15.75">
      <c r="A10" s="57" t="s">
        <v>340</v>
      </c>
      <c r="B10" s="58"/>
      <c r="C10" s="7"/>
      <c r="D10" s="7">
        <v>443312710</v>
      </c>
      <c r="E10" s="7"/>
    </row>
    <row r="11" spans="1:5" ht="15.75">
      <c r="A11" s="59" t="s">
        <v>341</v>
      </c>
      <c r="B11" s="60"/>
      <c r="C11" s="7"/>
      <c r="D11" s="7">
        <v>108505206</v>
      </c>
      <c r="E11" s="7"/>
    </row>
    <row r="12" spans="1:5" ht="15.75">
      <c r="A12" s="59" t="s">
        <v>342</v>
      </c>
      <c r="B12" s="60"/>
      <c r="C12" s="7"/>
      <c r="D12" s="7">
        <v>150000</v>
      </c>
      <c r="E12" s="7"/>
    </row>
    <row r="13" spans="1:5" ht="15.75">
      <c r="A13" s="59" t="s">
        <v>343</v>
      </c>
      <c r="B13" s="60"/>
      <c r="C13" s="7"/>
      <c r="D13" s="7"/>
      <c r="E13" s="7">
        <f>SUM(+D16++D26+D28+D31+D34+D41+D40+D47+D44)</f>
        <v>76314833</v>
      </c>
    </row>
    <row r="14" spans="1:5" ht="15.75">
      <c r="A14" s="53" t="s">
        <v>344</v>
      </c>
      <c r="B14" s="54"/>
      <c r="C14" s="7"/>
      <c r="D14" s="7">
        <v>0</v>
      </c>
      <c r="E14" s="7"/>
    </row>
    <row r="15" spans="1:5" ht="15.75">
      <c r="A15" s="53" t="s">
        <v>345</v>
      </c>
      <c r="B15" s="54"/>
      <c r="C15" s="7"/>
      <c r="D15" s="7">
        <v>0</v>
      </c>
      <c r="E15" s="7"/>
    </row>
    <row r="16" spans="1:5" ht="15.75">
      <c r="A16" s="59" t="s">
        <v>346</v>
      </c>
      <c r="B16" s="60"/>
      <c r="C16" s="7"/>
      <c r="D16" s="7">
        <f>SUM(C17:C25)</f>
        <v>242129</v>
      </c>
      <c r="E16" s="7"/>
    </row>
    <row r="17" spans="1:5" ht="15.75">
      <c r="A17" s="10" t="s">
        <v>479</v>
      </c>
      <c r="B17" s="6"/>
      <c r="C17" s="7">
        <v>0</v>
      </c>
      <c r="D17" s="7"/>
      <c r="E17" s="7"/>
    </row>
    <row r="18" spans="1:5" ht="15.75">
      <c r="A18" s="10" t="s">
        <v>347</v>
      </c>
      <c r="B18" s="6"/>
      <c r="C18" s="7">
        <v>29</v>
      </c>
      <c r="D18" s="7">
        <v>0</v>
      </c>
      <c r="E18" s="7"/>
    </row>
    <row r="19" spans="1:5" ht="15.75">
      <c r="A19" s="10" t="s">
        <v>480</v>
      </c>
      <c r="B19" s="6"/>
      <c r="C19" s="7">
        <v>120000</v>
      </c>
      <c r="D19" s="7"/>
      <c r="E19" s="7"/>
    </row>
    <row r="20" spans="1:5" ht="15.75">
      <c r="A20" s="10" t="s">
        <v>481</v>
      </c>
      <c r="B20" s="6"/>
      <c r="C20" s="7">
        <v>12000</v>
      </c>
      <c r="D20" s="7"/>
      <c r="E20" s="7"/>
    </row>
    <row r="21" spans="1:5" ht="15.75">
      <c r="A21" s="10" t="s">
        <v>348</v>
      </c>
      <c r="B21" s="6"/>
      <c r="C21" s="7"/>
      <c r="D21" s="7"/>
      <c r="E21" s="7"/>
    </row>
    <row r="22" spans="1:5" ht="15.75">
      <c r="A22" s="10" t="s">
        <v>482</v>
      </c>
      <c r="B22" s="6"/>
      <c r="C22" s="7">
        <v>99000</v>
      </c>
      <c r="D22" s="7"/>
      <c r="E22" s="7"/>
    </row>
    <row r="23" spans="1:5" ht="15.75">
      <c r="A23" s="10" t="s">
        <v>483</v>
      </c>
      <c r="B23" s="6"/>
      <c r="C23" s="7">
        <v>0</v>
      </c>
      <c r="D23" s="7"/>
      <c r="E23" s="7"/>
    </row>
    <row r="24" spans="1:5" ht="15.75">
      <c r="A24" s="10" t="s">
        <v>484</v>
      </c>
      <c r="B24" s="6"/>
      <c r="C24" s="7">
        <v>0</v>
      </c>
      <c r="D24" s="7"/>
      <c r="E24" s="7"/>
    </row>
    <row r="25" spans="1:5" ht="15.75">
      <c r="A25" s="44" t="s">
        <v>485</v>
      </c>
      <c r="B25" s="6"/>
      <c r="C25" s="7">
        <v>11100</v>
      </c>
      <c r="D25" s="7"/>
      <c r="E25" s="7"/>
    </row>
    <row r="26" spans="1:5" ht="15.75">
      <c r="A26" s="59" t="s">
        <v>350</v>
      </c>
      <c r="B26" s="60"/>
      <c r="C26" s="7"/>
      <c r="D26" s="7">
        <f>C27</f>
        <v>0</v>
      </c>
      <c r="E26" s="7"/>
    </row>
    <row r="27" spans="1:5" ht="15.75">
      <c r="A27" s="44" t="s">
        <v>351</v>
      </c>
      <c r="B27" s="6"/>
      <c r="C27" s="7"/>
      <c r="D27" s="7"/>
      <c r="E27" s="7"/>
    </row>
    <row r="28" spans="1:5" ht="15.75">
      <c r="A28" s="59" t="s">
        <v>352</v>
      </c>
      <c r="B28" s="60"/>
      <c r="C28" s="7"/>
      <c r="D28" s="7">
        <f>SUM(C29-C30)</f>
        <v>1239270</v>
      </c>
      <c r="E28" s="7"/>
    </row>
    <row r="29" spans="1:5" ht="15.75">
      <c r="A29" s="59" t="s">
        <v>353</v>
      </c>
      <c r="B29" s="60"/>
      <c r="C29" s="7">
        <v>1715275</v>
      </c>
      <c r="D29" s="7"/>
      <c r="E29" s="7"/>
    </row>
    <row r="30" spans="1:5" ht="15.75">
      <c r="A30" s="59" t="s">
        <v>354</v>
      </c>
      <c r="B30" s="60"/>
      <c r="C30" s="7">
        <v>476005</v>
      </c>
      <c r="D30" s="7"/>
      <c r="E30" s="7"/>
    </row>
    <row r="31" spans="1:5" ht="15.75">
      <c r="A31" s="59" t="s">
        <v>355</v>
      </c>
      <c r="B31" s="60"/>
      <c r="C31" s="7"/>
      <c r="D31" s="7">
        <f>SUM(C32-C33)</f>
        <v>0</v>
      </c>
      <c r="E31" s="7"/>
    </row>
    <row r="32" spans="1:5" ht="15.75">
      <c r="A32" s="59" t="s">
        <v>353</v>
      </c>
      <c r="B32" s="60"/>
      <c r="C32" s="7">
        <v>0</v>
      </c>
      <c r="D32" s="7"/>
      <c r="E32" s="7"/>
    </row>
    <row r="33" spans="1:5" ht="15.75">
      <c r="A33" s="59" t="s">
        <v>354</v>
      </c>
      <c r="B33" s="60"/>
      <c r="C33" s="7"/>
      <c r="D33" s="7"/>
      <c r="E33" s="7"/>
    </row>
    <row r="34" spans="1:5" ht="15.75">
      <c r="A34" s="59" t="s">
        <v>356</v>
      </c>
      <c r="B34" s="60"/>
      <c r="C34" s="7"/>
      <c r="D34" s="7">
        <f>SUM(C35:C39)</f>
        <v>15094425</v>
      </c>
      <c r="E34" s="7"/>
    </row>
    <row r="35" spans="1:5" ht="15.75">
      <c r="A35" s="64" t="s">
        <v>357</v>
      </c>
      <c r="B35" s="65"/>
      <c r="C35" s="7">
        <v>4298886</v>
      </c>
      <c r="D35" s="7"/>
      <c r="E35" s="7"/>
    </row>
    <row r="36" spans="1:5" ht="15.75">
      <c r="A36" s="59" t="s">
        <v>358</v>
      </c>
      <c r="B36" s="60"/>
      <c r="C36" s="7">
        <v>6938553</v>
      </c>
      <c r="D36" s="7"/>
      <c r="E36" s="7"/>
    </row>
    <row r="37" spans="1:5" ht="15.75">
      <c r="A37" s="59" t="s">
        <v>359</v>
      </c>
      <c r="B37" s="60"/>
      <c r="C37" s="7">
        <v>1582745</v>
      </c>
      <c r="D37" s="7"/>
      <c r="E37" s="11"/>
    </row>
    <row r="38" spans="1:5" ht="15.75">
      <c r="A38" s="59" t="s">
        <v>360</v>
      </c>
      <c r="B38" s="60"/>
      <c r="C38" s="7">
        <v>0</v>
      </c>
      <c r="D38" s="7"/>
      <c r="E38" s="11"/>
    </row>
    <row r="39" spans="1:5" ht="15.75">
      <c r="A39" s="64" t="s">
        <v>361</v>
      </c>
      <c r="B39" s="65"/>
      <c r="C39" s="7">
        <v>2274241</v>
      </c>
      <c r="D39" s="7"/>
      <c r="E39" s="11"/>
    </row>
    <row r="40" spans="1:5" ht="15.75">
      <c r="A40" s="59" t="s">
        <v>362</v>
      </c>
      <c r="B40" s="60"/>
      <c r="C40" s="7"/>
      <c r="D40" s="7">
        <v>47345917</v>
      </c>
      <c r="E40" s="11"/>
    </row>
    <row r="41" spans="1:5" ht="15.75">
      <c r="A41" s="59" t="s">
        <v>363</v>
      </c>
      <c r="B41" s="60"/>
      <c r="C41" s="7"/>
      <c r="D41" s="7">
        <v>-76903</v>
      </c>
      <c r="E41" s="11"/>
    </row>
    <row r="42" spans="1:5" ht="15.75">
      <c r="A42" s="64" t="s">
        <v>364</v>
      </c>
      <c r="B42" s="65"/>
      <c r="C42" s="7">
        <v>30020503</v>
      </c>
      <c r="D42" s="7"/>
      <c r="E42" s="11"/>
    </row>
    <row r="43" spans="1:5" ht="15.75">
      <c r="A43" s="59" t="s">
        <v>365</v>
      </c>
      <c r="B43" s="60"/>
      <c r="C43" s="8">
        <v>30097406</v>
      </c>
      <c r="D43" s="9"/>
      <c r="E43" s="8"/>
    </row>
    <row r="44" spans="1:5" ht="15.75">
      <c r="A44" s="59" t="s">
        <v>366</v>
      </c>
      <c r="B44" s="60"/>
      <c r="C44" s="7"/>
      <c r="D44" s="8">
        <f>C45-C46</f>
        <v>13789024</v>
      </c>
      <c r="E44" s="7"/>
    </row>
    <row r="45" spans="1:5" ht="15.75">
      <c r="A45" s="64" t="s">
        <v>367</v>
      </c>
      <c r="B45" s="65"/>
      <c r="C45" s="7">
        <v>13789024</v>
      </c>
      <c r="D45" s="8"/>
      <c r="E45" s="7"/>
    </row>
    <row r="46" spans="1:5" ht="15.75">
      <c r="A46" s="59" t="s">
        <v>368</v>
      </c>
      <c r="B46" s="60"/>
      <c r="C46" s="7">
        <v>0</v>
      </c>
      <c r="D46" s="8"/>
      <c r="E46" s="7"/>
    </row>
    <row r="47" spans="1:5" ht="15.75">
      <c r="A47" s="59" t="s">
        <v>369</v>
      </c>
      <c r="B47" s="60"/>
      <c r="C47" s="7"/>
      <c r="D47" s="8">
        <f>C48-C49</f>
        <v>-1319029</v>
      </c>
      <c r="E47" s="7"/>
    </row>
    <row r="48" spans="1:5" ht="15.75">
      <c r="A48" s="64" t="s">
        <v>364</v>
      </c>
      <c r="B48" s="65"/>
      <c r="C48" s="7">
        <v>271417</v>
      </c>
      <c r="D48" s="8"/>
      <c r="E48" s="7"/>
    </row>
    <row r="49" spans="1:5" ht="15.75">
      <c r="A49" s="59" t="s">
        <v>368</v>
      </c>
      <c r="B49" s="60"/>
      <c r="C49" s="7">
        <v>1590446</v>
      </c>
      <c r="D49" s="8"/>
      <c r="E49" s="7"/>
    </row>
    <row r="50" spans="1:5" ht="15.75">
      <c r="A50" s="66" t="s">
        <v>370</v>
      </c>
      <c r="B50" s="67"/>
      <c r="C50" s="7" t="s">
        <v>371</v>
      </c>
      <c r="D50" s="7"/>
      <c r="E50" s="7">
        <f>SUM(E7+E13)</f>
        <v>940988928</v>
      </c>
    </row>
    <row r="51" spans="1:5" ht="15.75">
      <c r="A51" s="68" t="s">
        <v>372</v>
      </c>
      <c r="B51" s="60"/>
      <c r="C51" s="7"/>
      <c r="D51" s="7"/>
      <c r="E51" s="7"/>
    </row>
    <row r="52" spans="1:5" ht="15.75">
      <c r="A52" s="59" t="s">
        <v>373</v>
      </c>
      <c r="B52" s="60"/>
      <c r="C52" s="7"/>
      <c r="D52" s="7"/>
      <c r="E52" s="7">
        <f>SUM(D53:D93)</f>
        <v>52843404</v>
      </c>
    </row>
    <row r="53" spans="1:5" ht="15.75">
      <c r="A53" s="59" t="s">
        <v>374</v>
      </c>
      <c r="B53" s="60"/>
      <c r="C53" s="7"/>
      <c r="D53" s="7">
        <f>SUM(C54:C58)</f>
        <v>15094425</v>
      </c>
      <c r="E53" s="7"/>
    </row>
    <row r="54" spans="1:5" ht="15.75" customHeight="1">
      <c r="A54" s="64" t="s">
        <v>357</v>
      </c>
      <c r="B54" s="65"/>
      <c r="C54" s="7">
        <v>4298886</v>
      </c>
      <c r="D54" s="7"/>
      <c r="E54" s="7"/>
    </row>
    <row r="55" spans="1:5" ht="15.75" customHeight="1">
      <c r="A55" s="59" t="s">
        <v>358</v>
      </c>
      <c r="B55" s="60"/>
      <c r="C55" s="7">
        <v>6938553</v>
      </c>
      <c r="D55" s="7"/>
      <c r="E55" s="7"/>
    </row>
    <row r="56" spans="1:5" ht="15.75" customHeight="1">
      <c r="A56" s="59" t="s">
        <v>359</v>
      </c>
      <c r="B56" s="60"/>
      <c r="C56" s="7">
        <v>1582745</v>
      </c>
      <c r="D56" s="7"/>
      <c r="E56" s="7"/>
    </row>
    <row r="57" spans="1:5" ht="15.75" customHeight="1">
      <c r="A57" s="59" t="s">
        <v>360</v>
      </c>
      <c r="B57" s="60"/>
      <c r="C57" s="7">
        <v>0</v>
      </c>
      <c r="D57" s="7"/>
      <c r="E57" s="7"/>
    </row>
    <row r="58" spans="1:5" ht="15.75" customHeight="1">
      <c r="A58" s="64" t="s">
        <v>361</v>
      </c>
      <c r="B58" s="65"/>
      <c r="C58" s="7">
        <v>2274241</v>
      </c>
      <c r="D58" s="7"/>
      <c r="E58" s="7"/>
    </row>
    <row r="59" spans="1:5" ht="16.5" customHeight="1">
      <c r="A59" s="59" t="s">
        <v>375</v>
      </c>
      <c r="B59" s="60"/>
      <c r="C59" s="7"/>
      <c r="D59" s="7">
        <f>SUM(C60:C70)</f>
        <v>242129</v>
      </c>
      <c r="E59" s="7"/>
    </row>
    <row r="60" spans="1:5" ht="16.5" customHeight="1">
      <c r="A60" s="10" t="s">
        <v>479</v>
      </c>
      <c r="B60" s="6"/>
      <c r="C60" s="7">
        <v>0</v>
      </c>
      <c r="D60" s="7"/>
      <c r="E60" s="7"/>
    </row>
    <row r="61" spans="1:5" ht="16.5" customHeight="1">
      <c r="A61" s="10" t="s">
        <v>347</v>
      </c>
      <c r="B61" s="6"/>
      <c r="C61" s="7">
        <v>29</v>
      </c>
      <c r="D61" s="7"/>
      <c r="E61" s="7"/>
    </row>
    <row r="62" spans="1:5" ht="16.5" customHeight="1">
      <c r="A62" s="10" t="s">
        <v>480</v>
      </c>
      <c r="B62" s="6"/>
      <c r="C62" s="7">
        <v>120000</v>
      </c>
      <c r="D62" s="7"/>
      <c r="E62" s="7"/>
    </row>
    <row r="63" spans="1:5" ht="16.5" customHeight="1">
      <c r="A63" s="10" t="s">
        <v>481</v>
      </c>
      <c r="B63" s="6"/>
      <c r="C63" s="7">
        <v>12000</v>
      </c>
      <c r="D63" s="7"/>
      <c r="E63" s="7"/>
    </row>
    <row r="64" spans="1:5" ht="16.5" customHeight="1">
      <c r="A64" s="10" t="s">
        <v>348</v>
      </c>
      <c r="B64" s="6"/>
      <c r="C64" s="48"/>
      <c r="D64" s="7"/>
      <c r="E64" s="7"/>
    </row>
    <row r="65" spans="1:5" ht="16.5" customHeight="1">
      <c r="A65" s="10" t="s">
        <v>482</v>
      </c>
      <c r="B65" s="6"/>
      <c r="C65" s="7">
        <v>99000</v>
      </c>
      <c r="D65" s="7"/>
      <c r="E65" s="7"/>
    </row>
    <row r="66" spans="1:5" ht="16.5" customHeight="1">
      <c r="A66" s="59" t="s">
        <v>483</v>
      </c>
      <c r="B66" s="60"/>
      <c r="C66" s="7">
        <v>0</v>
      </c>
      <c r="D66" s="7"/>
      <c r="E66" s="7"/>
    </row>
    <row r="67" spans="1:5" ht="16.5" customHeight="1">
      <c r="A67" s="10" t="s">
        <v>484</v>
      </c>
      <c r="B67" s="6"/>
      <c r="C67" s="7">
        <v>0</v>
      </c>
      <c r="D67" s="7"/>
      <c r="E67" s="7"/>
    </row>
    <row r="68" spans="1:5" ht="16.5" customHeight="1">
      <c r="A68" s="59" t="s">
        <v>486</v>
      </c>
      <c r="B68" s="60"/>
      <c r="C68" s="7">
        <v>11100</v>
      </c>
      <c r="D68" s="7"/>
      <c r="E68" s="7"/>
    </row>
    <row r="69" spans="1:5" ht="16.5" customHeight="1">
      <c r="A69" s="59" t="s">
        <v>377</v>
      </c>
      <c r="B69" s="60"/>
      <c r="C69" s="7"/>
      <c r="D69" s="7"/>
      <c r="E69" s="7"/>
    </row>
    <row r="70" spans="1:5" ht="16.5" customHeight="1">
      <c r="A70" s="47" t="s">
        <v>487</v>
      </c>
      <c r="B70" s="46"/>
      <c r="C70" s="7">
        <v>0</v>
      </c>
      <c r="D70" s="7"/>
      <c r="E70" s="7"/>
    </row>
    <row r="71" spans="1:5" ht="16.5" customHeight="1">
      <c r="A71" s="59" t="s">
        <v>378</v>
      </c>
      <c r="B71" s="60"/>
      <c r="C71" s="7"/>
      <c r="D71" s="7">
        <f>SUM(C72-C73)</f>
        <v>0</v>
      </c>
      <c r="E71" s="7"/>
    </row>
    <row r="72" spans="1:5" ht="15.75">
      <c r="A72" s="64" t="s">
        <v>379</v>
      </c>
      <c r="B72" s="65"/>
      <c r="C72" s="7"/>
      <c r="D72" s="7"/>
      <c r="E72" s="7"/>
    </row>
    <row r="73" spans="1:5" ht="15.75">
      <c r="A73" s="59" t="s">
        <v>380</v>
      </c>
      <c r="B73" s="60"/>
      <c r="C73" s="7"/>
      <c r="D73" s="7"/>
      <c r="E73" s="7"/>
    </row>
    <row r="74" spans="1:5" ht="19.5" customHeight="1">
      <c r="A74" s="59" t="s">
        <v>381</v>
      </c>
      <c r="B74" s="60"/>
      <c r="C74" s="7"/>
      <c r="D74" s="7">
        <f>SUM(C75-C76)</f>
        <v>13655920</v>
      </c>
      <c r="E74" s="12"/>
    </row>
    <row r="75" spans="1:5" ht="18.75">
      <c r="A75" s="64" t="s">
        <v>379</v>
      </c>
      <c r="B75" s="65"/>
      <c r="C75" s="7">
        <v>16001812</v>
      </c>
      <c r="D75" s="7"/>
      <c r="E75" s="13"/>
    </row>
    <row r="76" spans="1:5" ht="18.75">
      <c r="A76" s="59" t="s">
        <v>380</v>
      </c>
      <c r="B76" s="60"/>
      <c r="C76" s="7">
        <v>2345892</v>
      </c>
      <c r="D76" s="7"/>
      <c r="E76" s="12"/>
    </row>
    <row r="77" spans="1:5" ht="19.5" customHeight="1" hidden="1">
      <c r="A77" s="59" t="s">
        <v>382</v>
      </c>
      <c r="B77" s="60"/>
      <c r="C77" s="7"/>
      <c r="D77" s="7">
        <f>SUM(C78-C79)</f>
        <v>0</v>
      </c>
      <c r="E77" s="12"/>
    </row>
    <row r="78" spans="1:5" ht="18.75" hidden="1">
      <c r="A78" s="64" t="s">
        <v>383</v>
      </c>
      <c r="B78" s="65"/>
      <c r="C78" s="7"/>
      <c r="D78" s="7"/>
      <c r="E78" s="13"/>
    </row>
    <row r="79" spans="1:5" ht="18.75" hidden="1">
      <c r="A79" s="59" t="s">
        <v>380</v>
      </c>
      <c r="B79" s="60"/>
      <c r="C79" s="8"/>
      <c r="D79" s="7"/>
      <c r="E79" s="12"/>
    </row>
    <row r="80" spans="1:5" ht="18.75">
      <c r="A80" s="59" t="s">
        <v>384</v>
      </c>
      <c r="B80" s="60"/>
      <c r="C80" s="7"/>
      <c r="D80" s="7">
        <f>SUM(C81-C82)</f>
        <v>0</v>
      </c>
      <c r="E80" s="12"/>
    </row>
    <row r="81" spans="1:5" ht="19.5" customHeight="1">
      <c r="A81" s="64" t="s">
        <v>383</v>
      </c>
      <c r="B81" s="65"/>
      <c r="C81" s="7">
        <v>0</v>
      </c>
      <c r="D81" s="7"/>
      <c r="E81" s="13"/>
    </row>
    <row r="82" spans="1:5" ht="18.75">
      <c r="A82" s="59" t="s">
        <v>380</v>
      </c>
      <c r="B82" s="60"/>
      <c r="C82" s="8">
        <v>0</v>
      </c>
      <c r="D82" s="7"/>
      <c r="E82" s="12"/>
    </row>
    <row r="83" spans="1:5" ht="15.75">
      <c r="A83" s="59" t="s">
        <v>385</v>
      </c>
      <c r="B83" s="60"/>
      <c r="C83" s="7"/>
      <c r="D83" s="7">
        <f>SUM(C84:C89)</f>
        <v>20749600</v>
      </c>
      <c r="E83" s="7"/>
    </row>
    <row r="84" spans="1:5" ht="15.75">
      <c r="A84" s="63" t="s">
        <v>386</v>
      </c>
      <c r="B84" s="62"/>
      <c r="C84" s="7">
        <v>2280082</v>
      </c>
      <c r="D84" s="7"/>
      <c r="E84" s="7"/>
    </row>
    <row r="85" spans="1:5" ht="15.75">
      <c r="A85" s="63" t="s">
        <v>387</v>
      </c>
      <c r="B85" s="62"/>
      <c r="C85" s="7">
        <v>0</v>
      </c>
      <c r="D85" s="7"/>
      <c r="E85" s="7"/>
    </row>
    <row r="86" spans="1:5" ht="18.75">
      <c r="A86" s="61" t="s">
        <v>388</v>
      </c>
      <c r="B86" s="62"/>
      <c r="C86" s="7">
        <v>14168331</v>
      </c>
      <c r="D86" s="16"/>
      <c r="E86" s="16"/>
    </row>
    <row r="87" spans="1:5" ht="15.75">
      <c r="A87" s="61" t="s">
        <v>389</v>
      </c>
      <c r="B87" s="62"/>
      <c r="C87" s="7">
        <v>1558003</v>
      </c>
      <c r="D87" s="7"/>
      <c r="E87" s="7"/>
    </row>
    <row r="88" spans="1:5" ht="15.75">
      <c r="A88" s="61" t="s">
        <v>390</v>
      </c>
      <c r="B88" s="62"/>
      <c r="C88" s="7">
        <v>210590</v>
      </c>
      <c r="D88" s="7"/>
      <c r="E88" s="7"/>
    </row>
    <row r="89" spans="1:5" ht="15.75">
      <c r="A89" s="61" t="s">
        <v>391</v>
      </c>
      <c r="B89" s="62"/>
      <c r="C89" s="7">
        <v>2532594</v>
      </c>
      <c r="D89" s="7"/>
      <c r="E89" s="7"/>
    </row>
    <row r="90" spans="1:5" ht="15.75">
      <c r="A90" s="59" t="s">
        <v>392</v>
      </c>
      <c r="B90" s="60"/>
      <c r="C90" s="7"/>
      <c r="D90" s="7">
        <f>C91+C92</f>
        <v>0</v>
      </c>
      <c r="E90" s="7"/>
    </row>
    <row r="91" spans="1:5" ht="15.75">
      <c r="A91" s="14" t="s">
        <v>393</v>
      </c>
      <c r="B91" s="15"/>
      <c r="C91" s="7">
        <v>0</v>
      </c>
      <c r="D91" s="7"/>
      <c r="E91" s="7"/>
    </row>
    <row r="92" spans="1:5" ht="15.75">
      <c r="A92" s="14" t="s">
        <v>394</v>
      </c>
      <c r="B92" s="15"/>
      <c r="C92" s="7">
        <v>0</v>
      </c>
      <c r="D92" s="7"/>
      <c r="E92" s="7"/>
    </row>
    <row r="93" spans="1:5" ht="15.75">
      <c r="A93" s="59" t="s">
        <v>395</v>
      </c>
      <c r="B93" s="60"/>
      <c r="C93" s="7"/>
      <c r="D93" s="7">
        <f>SUM(C94:C103)</f>
        <v>3101330</v>
      </c>
      <c r="E93" s="7"/>
    </row>
    <row r="94" spans="1:5" ht="15.75">
      <c r="A94" s="61" t="s">
        <v>506</v>
      </c>
      <c r="B94" s="62"/>
      <c r="C94" s="7">
        <v>54509</v>
      </c>
      <c r="D94" s="7"/>
      <c r="E94" s="7"/>
    </row>
    <row r="95" spans="1:5" ht="15.75">
      <c r="A95" s="61" t="s">
        <v>507</v>
      </c>
      <c r="B95" s="62"/>
      <c r="C95" s="7">
        <v>26510</v>
      </c>
      <c r="D95" s="7"/>
      <c r="E95" s="7"/>
    </row>
    <row r="96" spans="1:5" ht="15.75">
      <c r="A96" s="14" t="s">
        <v>393</v>
      </c>
      <c r="B96" s="15"/>
      <c r="C96" s="7">
        <v>2950211</v>
      </c>
      <c r="D96" s="7"/>
      <c r="E96" s="7"/>
    </row>
    <row r="97" spans="1:5" ht="15.75">
      <c r="A97" s="61" t="s">
        <v>488</v>
      </c>
      <c r="B97" s="62"/>
      <c r="C97" s="7">
        <v>0</v>
      </c>
      <c r="D97" s="7"/>
      <c r="E97" s="7"/>
    </row>
    <row r="98" spans="1:5" ht="15.75">
      <c r="A98" s="61" t="s">
        <v>396</v>
      </c>
      <c r="B98" s="62"/>
      <c r="C98" s="7">
        <v>0</v>
      </c>
      <c r="D98" s="7"/>
      <c r="E98" s="7"/>
    </row>
    <row r="99" spans="1:5" ht="15.75">
      <c r="A99" s="14" t="s">
        <v>489</v>
      </c>
      <c r="B99" s="15"/>
      <c r="C99" s="7">
        <v>70100</v>
      </c>
      <c r="D99" s="7"/>
      <c r="E99" s="7"/>
    </row>
    <row r="100" spans="1:5" ht="15.75">
      <c r="A100" s="14" t="s">
        <v>490</v>
      </c>
      <c r="B100" s="15"/>
      <c r="C100" s="7">
        <v>0</v>
      </c>
      <c r="D100" s="7"/>
      <c r="E100" s="7"/>
    </row>
    <row r="101" spans="1:5" ht="15.75">
      <c r="A101" s="61" t="s">
        <v>396</v>
      </c>
      <c r="B101" s="62"/>
      <c r="C101" s="7">
        <v>0</v>
      </c>
      <c r="D101" s="7"/>
      <c r="E101" s="7"/>
    </row>
    <row r="102" spans="1:5" ht="15.75">
      <c r="A102" s="61" t="s">
        <v>397</v>
      </c>
      <c r="B102" s="62"/>
      <c r="C102" s="7">
        <v>0</v>
      </c>
      <c r="D102" s="7"/>
      <c r="E102" s="7"/>
    </row>
    <row r="103" spans="1:5" ht="15.75">
      <c r="A103" s="14" t="s">
        <v>398</v>
      </c>
      <c r="B103" s="15"/>
      <c r="C103" s="7">
        <v>0</v>
      </c>
      <c r="D103" s="7"/>
      <c r="E103" s="7"/>
    </row>
    <row r="104" spans="1:5" ht="15.75">
      <c r="A104" s="59" t="s">
        <v>399</v>
      </c>
      <c r="B104" s="60"/>
      <c r="C104" s="7">
        <v>1791341</v>
      </c>
      <c r="D104" s="8"/>
      <c r="E104" s="7">
        <f>SUM(D105:D109)</f>
        <v>888145524</v>
      </c>
    </row>
    <row r="105" spans="1:5" ht="15.75">
      <c r="A105" s="57" t="s">
        <v>338</v>
      </c>
      <c r="B105" s="58"/>
      <c r="C105" s="7"/>
      <c r="D105" s="8">
        <v>10064316</v>
      </c>
      <c r="E105" s="8"/>
    </row>
    <row r="106" spans="1:5" ht="15.75">
      <c r="A106" s="57" t="s">
        <v>339</v>
      </c>
      <c r="B106" s="58"/>
      <c r="C106" s="7"/>
      <c r="D106" s="8">
        <v>302714960</v>
      </c>
      <c r="E106" s="8"/>
    </row>
    <row r="107" spans="1:5" ht="15.75">
      <c r="A107" s="57" t="s">
        <v>340</v>
      </c>
      <c r="B107" s="58"/>
      <c r="C107" s="7"/>
      <c r="D107" s="7">
        <v>469812372</v>
      </c>
      <c r="E107" s="7"/>
    </row>
    <row r="108" spans="1:5" ht="15.75">
      <c r="A108" s="59" t="s">
        <v>341</v>
      </c>
      <c r="B108" s="60"/>
      <c r="C108" s="7"/>
      <c r="D108" s="7">
        <v>105403876</v>
      </c>
      <c r="E108" s="7"/>
    </row>
    <row r="109" spans="1:5" ht="15.75">
      <c r="A109" s="59" t="s">
        <v>400</v>
      </c>
      <c r="B109" s="60"/>
      <c r="C109" s="7"/>
      <c r="D109" s="7">
        <v>150000</v>
      </c>
      <c r="E109" s="7"/>
    </row>
    <row r="110" spans="1:5" ht="16.5" thickBot="1">
      <c r="A110" s="55" t="s">
        <v>401</v>
      </c>
      <c r="B110" s="56"/>
      <c r="C110" s="17"/>
      <c r="D110" s="18"/>
      <c r="E110" s="18">
        <f>SUM(E52+E104)</f>
        <v>940988928</v>
      </c>
    </row>
    <row r="111" spans="1:5" ht="15.75">
      <c r="A111" s="19"/>
      <c r="B111" s="19"/>
      <c r="C111" s="20"/>
      <c r="D111" s="20"/>
      <c r="E111" s="20"/>
    </row>
    <row r="123" ht="15.75" customHeight="1">
      <c r="F123" s="45" t="s">
        <v>402</v>
      </c>
    </row>
  </sheetData>
  <mergeCells count="86">
    <mergeCell ref="A14:B14"/>
    <mergeCell ref="A15:B15"/>
    <mergeCell ref="A110:B110"/>
    <mergeCell ref="A106:B106"/>
    <mergeCell ref="A107:B107"/>
    <mergeCell ref="A108:B108"/>
    <mergeCell ref="A109:B109"/>
    <mergeCell ref="A89:B89"/>
    <mergeCell ref="A93:B93"/>
    <mergeCell ref="A104:B104"/>
    <mergeCell ref="A105:B105"/>
    <mergeCell ref="A85:B85"/>
    <mergeCell ref="A86:B86"/>
    <mergeCell ref="A87:B87"/>
    <mergeCell ref="A88:B88"/>
    <mergeCell ref="A90:B90"/>
    <mergeCell ref="A101:B101"/>
    <mergeCell ref="A97:B97"/>
    <mergeCell ref="A102:B102"/>
    <mergeCell ref="A98:B98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58:B58"/>
    <mergeCell ref="A59:B59"/>
    <mergeCell ref="A71:B71"/>
    <mergeCell ref="A72:B72"/>
    <mergeCell ref="A66:B66"/>
    <mergeCell ref="A69:B69"/>
    <mergeCell ref="A68:B68"/>
    <mergeCell ref="A53:B53"/>
    <mergeCell ref="A54:B54"/>
    <mergeCell ref="A55:B55"/>
    <mergeCell ref="A57:B57"/>
    <mergeCell ref="A56:B56"/>
    <mergeCell ref="A49:B49"/>
    <mergeCell ref="A50:B50"/>
    <mergeCell ref="A51:B51"/>
    <mergeCell ref="A52:B52"/>
    <mergeCell ref="A44:B44"/>
    <mergeCell ref="A46:B46"/>
    <mergeCell ref="A47:B47"/>
    <mergeCell ref="A48:B48"/>
    <mergeCell ref="A45:B45"/>
    <mergeCell ref="A40:B40"/>
    <mergeCell ref="A41:B41"/>
    <mergeCell ref="A42:B42"/>
    <mergeCell ref="A43:B43"/>
    <mergeCell ref="A35:B35"/>
    <mergeCell ref="A36:B36"/>
    <mergeCell ref="A37:B37"/>
    <mergeCell ref="A39:B39"/>
    <mergeCell ref="A38:B38"/>
    <mergeCell ref="A31:B31"/>
    <mergeCell ref="A32:B32"/>
    <mergeCell ref="A33:B33"/>
    <mergeCell ref="A34:B34"/>
    <mergeCell ref="A16:B16"/>
    <mergeCell ref="A28:B28"/>
    <mergeCell ref="A29:B29"/>
    <mergeCell ref="A30:B30"/>
    <mergeCell ref="A26:B26"/>
    <mergeCell ref="A1:E1"/>
    <mergeCell ref="A2:E2"/>
    <mergeCell ref="A3:E3"/>
    <mergeCell ref="A4:B5"/>
    <mergeCell ref="C4:E4"/>
    <mergeCell ref="A94:B94"/>
    <mergeCell ref="A95:B95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B1">
      <selection activeCell="B6" sqref="B6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335</v>
      </c>
      <c r="B1" s="73"/>
      <c r="C1" s="73"/>
      <c r="D1" s="73"/>
    </row>
    <row r="2" spans="1:4" ht="24" customHeight="1">
      <c r="A2" s="74" t="s">
        <v>403</v>
      </c>
      <c r="B2" s="75"/>
      <c r="C2" s="75"/>
      <c r="D2" s="75"/>
    </row>
    <row r="3" spans="1:4" ht="17.25" thickBot="1">
      <c r="A3" s="2" t="s">
        <v>404</v>
      </c>
      <c r="B3" s="84" t="s">
        <v>504</v>
      </c>
      <c r="C3" s="85"/>
      <c r="D3" s="2" t="s">
        <v>405</v>
      </c>
    </row>
    <row r="4" spans="1:4" ht="21" customHeight="1" thickBot="1">
      <c r="A4" s="21" t="s">
        <v>406</v>
      </c>
      <c r="B4" s="22" t="s">
        <v>407</v>
      </c>
      <c r="C4" s="4" t="s">
        <v>408</v>
      </c>
      <c r="D4" s="3" t="s">
        <v>407</v>
      </c>
    </row>
    <row r="5" spans="1:4" ht="15.75" customHeight="1">
      <c r="A5" s="23" t="s">
        <v>409</v>
      </c>
      <c r="B5" s="24">
        <v>10064316</v>
      </c>
      <c r="C5" s="25" t="s">
        <v>410</v>
      </c>
      <c r="D5" s="26">
        <v>38105601</v>
      </c>
    </row>
    <row r="6" spans="1:4" ht="15.75" customHeight="1">
      <c r="A6" s="23" t="s">
        <v>411</v>
      </c>
      <c r="B6" s="27">
        <v>15292560</v>
      </c>
      <c r="C6" s="25" t="s">
        <v>412</v>
      </c>
      <c r="D6" s="28">
        <v>51461370</v>
      </c>
    </row>
    <row r="7" spans="1:4" ht="15.75" customHeight="1">
      <c r="A7" s="23" t="s">
        <v>413</v>
      </c>
      <c r="B7" s="27">
        <v>67893737</v>
      </c>
      <c r="C7" s="25" t="s">
        <v>414</v>
      </c>
      <c r="D7" s="28">
        <v>2580000</v>
      </c>
    </row>
    <row r="8" spans="1:4" ht="15.75" customHeight="1">
      <c r="A8" s="23" t="s">
        <v>415</v>
      </c>
      <c r="B8" s="27">
        <v>236877263</v>
      </c>
      <c r="C8" s="25" t="s">
        <v>416</v>
      </c>
      <c r="D8" s="28">
        <v>15292560</v>
      </c>
    </row>
    <row r="9" spans="1:4" ht="15.75" customHeight="1">
      <c r="A9" s="23" t="s">
        <v>417</v>
      </c>
      <c r="B9" s="27">
        <v>286945445</v>
      </c>
      <c r="C9" s="25" t="s">
        <v>418</v>
      </c>
      <c r="D9" s="28">
        <v>304771000</v>
      </c>
    </row>
    <row r="10" spans="1:4" ht="15.75" customHeight="1">
      <c r="A10" s="23" t="s">
        <v>419</v>
      </c>
      <c r="B10" s="27">
        <v>91943363</v>
      </c>
      <c r="C10" s="25" t="s">
        <v>420</v>
      </c>
      <c r="D10" s="28">
        <f>SUM(D11:D15)</f>
        <v>286945445</v>
      </c>
    </row>
    <row r="11" spans="1:4" ht="15.75" customHeight="1">
      <c r="A11" s="23" t="s">
        <v>421</v>
      </c>
      <c r="B11" s="27">
        <v>49536370</v>
      </c>
      <c r="C11" s="29" t="s">
        <v>422</v>
      </c>
      <c r="D11" s="28">
        <v>11401912</v>
      </c>
    </row>
    <row r="12" spans="1:4" ht="15.75" customHeight="1">
      <c r="A12" s="23" t="s">
        <v>423</v>
      </c>
      <c r="B12" s="27">
        <v>1925000</v>
      </c>
      <c r="C12" s="29" t="s">
        <v>424</v>
      </c>
      <c r="D12" s="28">
        <v>259572944</v>
      </c>
    </row>
    <row r="13" spans="1:4" ht="15.75" customHeight="1">
      <c r="A13" s="23" t="s">
        <v>425</v>
      </c>
      <c r="B13" s="27">
        <v>302714960</v>
      </c>
      <c r="C13" s="29" t="s">
        <v>426</v>
      </c>
      <c r="D13" s="28">
        <v>0</v>
      </c>
    </row>
    <row r="14" spans="1:4" ht="15.75" customHeight="1">
      <c r="A14" s="23" t="s">
        <v>427</v>
      </c>
      <c r="B14" s="27">
        <v>469812372</v>
      </c>
      <c r="C14" s="29" t="s">
        <v>428</v>
      </c>
      <c r="D14" s="28">
        <v>3310000</v>
      </c>
    </row>
    <row r="15" spans="1:4" ht="15.75" customHeight="1">
      <c r="A15" s="23" t="s">
        <v>429</v>
      </c>
      <c r="B15" s="27">
        <v>105403876</v>
      </c>
      <c r="C15" s="29" t="s">
        <v>430</v>
      </c>
      <c r="D15" s="28">
        <v>12660589</v>
      </c>
    </row>
    <row r="16" spans="1:4" ht="15.75" customHeight="1">
      <c r="A16" s="23"/>
      <c r="B16" s="27"/>
      <c r="C16" s="23" t="s">
        <v>431</v>
      </c>
      <c r="D16" s="28">
        <v>91943363</v>
      </c>
    </row>
    <row r="17" spans="1:4" ht="15.75" customHeight="1">
      <c r="A17" s="23" t="s">
        <v>432</v>
      </c>
      <c r="B17" s="27">
        <v>150000</v>
      </c>
      <c r="C17" s="25" t="s">
        <v>433</v>
      </c>
      <c r="D17" s="28">
        <v>302714960</v>
      </c>
    </row>
    <row r="18" spans="1:4" ht="15.75" customHeight="1">
      <c r="A18" s="23"/>
      <c r="B18" s="27"/>
      <c r="C18" s="25" t="s">
        <v>434</v>
      </c>
      <c r="D18" s="28">
        <v>13789024</v>
      </c>
    </row>
    <row r="19" spans="1:4" ht="15.75" customHeight="1">
      <c r="A19" s="23" t="s">
        <v>435</v>
      </c>
      <c r="B19" s="27">
        <v>0</v>
      </c>
      <c r="C19" s="25" t="s">
        <v>436</v>
      </c>
      <c r="D19" s="28">
        <v>5335549</v>
      </c>
    </row>
    <row r="20" spans="1:4" ht="15.75" customHeight="1">
      <c r="A20" s="23" t="s">
        <v>437</v>
      </c>
      <c r="B20" s="27">
        <v>0</v>
      </c>
      <c r="C20" s="25" t="s">
        <v>438</v>
      </c>
      <c r="D20" s="28">
        <v>1480242500</v>
      </c>
    </row>
    <row r="21" spans="1:4" ht="15.75" customHeight="1">
      <c r="A21" s="23" t="s">
        <v>439</v>
      </c>
      <c r="B21" s="27">
        <v>17929691</v>
      </c>
      <c r="C21" s="25" t="s">
        <v>440</v>
      </c>
      <c r="D21" s="28">
        <v>789203581</v>
      </c>
    </row>
    <row r="22" spans="1:4" ht="15.75" customHeight="1">
      <c r="A22" s="23" t="s">
        <v>441</v>
      </c>
      <c r="B22" s="27">
        <v>800</v>
      </c>
      <c r="C22" s="25" t="s">
        <v>442</v>
      </c>
      <c r="D22" s="28">
        <v>0</v>
      </c>
    </row>
    <row r="23" spans="1:4" ht="15.75" customHeight="1">
      <c r="A23" s="23" t="s">
        <v>443</v>
      </c>
      <c r="B23" s="27">
        <v>7384560</v>
      </c>
      <c r="C23" s="25" t="s">
        <v>444</v>
      </c>
      <c r="D23" s="28">
        <v>107688876</v>
      </c>
    </row>
    <row r="24" spans="1:4" ht="15.75" customHeight="1">
      <c r="A24" s="23" t="s">
        <v>445</v>
      </c>
      <c r="B24" s="27">
        <v>1480242500</v>
      </c>
      <c r="C24" s="25" t="s">
        <v>446</v>
      </c>
      <c r="D24" s="28">
        <v>7024560</v>
      </c>
    </row>
    <row r="25" spans="1:4" ht="15.75" customHeight="1">
      <c r="A25" s="23" t="s">
        <v>447</v>
      </c>
      <c r="B25" s="27">
        <f>SUM(B26:B31)</f>
        <v>352982376</v>
      </c>
      <c r="C25" s="25" t="s">
        <v>448</v>
      </c>
      <c r="D25" s="28">
        <v>800</v>
      </c>
    </row>
    <row r="26" spans="1:4" ht="15.75" customHeight="1">
      <c r="A26" s="23" t="s">
        <v>449</v>
      </c>
      <c r="B26" s="27">
        <v>16367916</v>
      </c>
      <c r="C26" s="25"/>
      <c r="D26" s="28"/>
    </row>
    <row r="27" spans="1:4" ht="15.75" customHeight="1">
      <c r="A27" s="23" t="s">
        <v>450</v>
      </c>
      <c r="B27" s="27">
        <v>2312870</v>
      </c>
      <c r="C27" s="25"/>
      <c r="D27" s="28"/>
    </row>
    <row r="28" spans="1:4" ht="15.75" customHeight="1">
      <c r="A28" s="30" t="s">
        <v>451</v>
      </c>
      <c r="B28" s="27">
        <v>148391207</v>
      </c>
      <c r="C28" s="29"/>
      <c r="D28" s="28"/>
    </row>
    <row r="29" spans="1:4" ht="15.75" customHeight="1">
      <c r="A29" s="23" t="s">
        <v>452</v>
      </c>
      <c r="B29" s="27">
        <v>11398382</v>
      </c>
      <c r="C29" s="29"/>
      <c r="D29" s="28"/>
    </row>
    <row r="30" spans="1:4" ht="15.75" customHeight="1">
      <c r="A30" s="23" t="s">
        <v>453</v>
      </c>
      <c r="B30" s="27">
        <v>1470769</v>
      </c>
      <c r="C30" s="29"/>
      <c r="D30" s="28"/>
    </row>
    <row r="31" spans="1:4" ht="15.75" customHeight="1">
      <c r="A31" s="23" t="s">
        <v>454</v>
      </c>
      <c r="B31" s="27">
        <v>173041232</v>
      </c>
      <c r="C31" s="29"/>
      <c r="D31" s="28"/>
    </row>
    <row r="32" spans="1:4" ht="15.75" customHeight="1">
      <c r="A32" s="31"/>
      <c r="B32" s="32"/>
      <c r="C32" s="33"/>
      <c r="D32" s="34"/>
    </row>
    <row r="33" spans="1:4" ht="16.5" thickBot="1">
      <c r="A33" s="35" t="s">
        <v>101</v>
      </c>
      <c r="B33" s="36">
        <f>SUM(B5:B25)</f>
        <v>3497099189</v>
      </c>
      <c r="C33" s="37"/>
      <c r="D33" s="36">
        <f>SUM(D16:D25)+SUM(D5:D10)</f>
        <v>3497099189</v>
      </c>
    </row>
    <row r="34" ht="16.5" thickBot="1">
      <c r="A34" s="38"/>
    </row>
    <row r="35" spans="1:4" ht="15.75">
      <c r="A35" s="39" t="s">
        <v>455</v>
      </c>
      <c r="B35" s="40"/>
      <c r="C35" s="40"/>
      <c r="D35" s="41"/>
    </row>
    <row r="36" spans="1:4" ht="16.5" thickBot="1">
      <c r="A36" s="82" t="s">
        <v>503</v>
      </c>
      <c r="B36" s="83"/>
      <c r="C36" s="42"/>
      <c r="D36" s="43"/>
    </row>
  </sheetData>
  <mergeCells count="4">
    <mergeCell ref="A1:D1"/>
    <mergeCell ref="A2:D2"/>
    <mergeCell ref="A36:B36"/>
    <mergeCell ref="B3:C3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77">
      <selection activeCell="E112" sqref="E112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335</v>
      </c>
      <c r="B1" s="73"/>
      <c r="C1" s="73"/>
      <c r="D1" s="73"/>
      <c r="E1" s="73"/>
    </row>
    <row r="2" spans="1:5" ht="27.75">
      <c r="A2" s="74" t="s">
        <v>336</v>
      </c>
      <c r="B2" s="75"/>
      <c r="C2" s="75"/>
      <c r="D2" s="75"/>
      <c r="E2" s="75"/>
    </row>
    <row r="3" spans="1:5" ht="17.25" thickBot="1">
      <c r="A3" s="49" t="s">
        <v>510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337</v>
      </c>
      <c r="B7" s="60"/>
      <c r="C7" s="7"/>
      <c r="D7" s="7"/>
      <c r="E7" s="7">
        <f>SUM(D8:D12)</f>
        <v>888145524</v>
      </c>
    </row>
    <row r="8" spans="1:5" ht="15.75">
      <c r="A8" s="57" t="s">
        <v>338</v>
      </c>
      <c r="B8" s="58"/>
      <c r="C8" s="8"/>
      <c r="D8" s="9">
        <v>10064316</v>
      </c>
      <c r="E8" s="8"/>
    </row>
    <row r="9" spans="1:5" ht="15.75">
      <c r="A9" s="57" t="s">
        <v>339</v>
      </c>
      <c r="B9" s="58"/>
      <c r="C9" s="8"/>
      <c r="D9" s="9">
        <v>302714960</v>
      </c>
      <c r="E9" s="8"/>
    </row>
    <row r="10" spans="1:5" ht="15.75">
      <c r="A10" s="57" t="s">
        <v>340</v>
      </c>
      <c r="B10" s="58"/>
      <c r="C10" s="7"/>
      <c r="D10" s="7">
        <v>469812372</v>
      </c>
      <c r="E10" s="7"/>
    </row>
    <row r="11" spans="1:5" ht="15.75">
      <c r="A11" s="59" t="s">
        <v>341</v>
      </c>
      <c r="B11" s="60"/>
      <c r="C11" s="7"/>
      <c r="D11" s="7">
        <v>105403876</v>
      </c>
      <c r="E11" s="7"/>
    </row>
    <row r="12" spans="1:5" ht="15.75">
      <c r="A12" s="59" t="s">
        <v>342</v>
      </c>
      <c r="B12" s="60"/>
      <c r="C12" s="7"/>
      <c r="D12" s="7">
        <v>150000</v>
      </c>
      <c r="E12" s="7"/>
    </row>
    <row r="13" spans="1:5" ht="15.75">
      <c r="A13" s="59" t="s">
        <v>343</v>
      </c>
      <c r="B13" s="60"/>
      <c r="C13" s="7"/>
      <c r="D13" s="7"/>
      <c r="E13" s="7">
        <f>SUM(+D16++D27+D29+D32+D35+D42+D41+D48+D45)</f>
        <v>427441005</v>
      </c>
    </row>
    <row r="14" spans="1:5" ht="15.75">
      <c r="A14" s="53" t="s">
        <v>344</v>
      </c>
      <c r="B14" s="54"/>
      <c r="C14" s="7"/>
      <c r="D14" s="7">
        <f>D15</f>
        <v>13803461</v>
      </c>
      <c r="E14" s="7"/>
    </row>
    <row r="15" spans="1:5" ht="15.75">
      <c r="A15" s="53" t="s">
        <v>345</v>
      </c>
      <c r="B15" s="54"/>
      <c r="C15" s="7"/>
      <c r="D15" s="7">
        <v>13803461</v>
      </c>
      <c r="E15" s="7"/>
    </row>
    <row r="16" spans="1:5" ht="15.75">
      <c r="A16" s="59" t="s">
        <v>346</v>
      </c>
      <c r="B16" s="60"/>
      <c r="C16" s="7"/>
      <c r="D16" s="7">
        <f>SUM(C17:C26)</f>
        <v>734670</v>
      </c>
      <c r="E16" s="7"/>
    </row>
    <row r="17" spans="1:5" ht="15.75">
      <c r="A17" s="10" t="s">
        <v>479</v>
      </c>
      <c r="B17" s="6"/>
      <c r="C17" s="7">
        <v>0</v>
      </c>
      <c r="D17" s="7"/>
      <c r="E17" s="7"/>
    </row>
    <row r="18" spans="1:5" ht="15.75">
      <c r="A18" s="10" t="s">
        <v>512</v>
      </c>
      <c r="B18" s="6"/>
      <c r="C18" s="7">
        <v>14437</v>
      </c>
      <c r="D18" s="7"/>
      <c r="E18" s="7"/>
    </row>
    <row r="19" spans="1:5" ht="15.75">
      <c r="A19" s="10" t="s">
        <v>347</v>
      </c>
      <c r="B19" s="6"/>
      <c r="C19" s="7">
        <v>0</v>
      </c>
      <c r="D19" s="7">
        <v>0</v>
      </c>
      <c r="E19" s="7"/>
    </row>
    <row r="20" spans="1:5" ht="15.75">
      <c r="A20" s="10" t="s">
        <v>480</v>
      </c>
      <c r="B20" s="6"/>
      <c r="C20" s="7">
        <v>0</v>
      </c>
      <c r="D20" s="7"/>
      <c r="E20" s="7"/>
    </row>
    <row r="21" spans="1:5" ht="15.75">
      <c r="A21" s="10" t="s">
        <v>481</v>
      </c>
      <c r="B21" s="6"/>
      <c r="C21" s="7">
        <v>144125</v>
      </c>
      <c r="D21" s="7"/>
      <c r="E21" s="7"/>
    </row>
    <row r="22" spans="1:5" ht="15.75">
      <c r="A22" s="10" t="s">
        <v>348</v>
      </c>
      <c r="B22" s="6"/>
      <c r="C22" s="7"/>
      <c r="D22" s="7"/>
      <c r="E22" s="7"/>
    </row>
    <row r="23" spans="1:5" ht="15.75">
      <c r="A23" s="10" t="s">
        <v>482</v>
      </c>
      <c r="B23" s="6"/>
      <c r="C23" s="7">
        <v>332000</v>
      </c>
      <c r="D23" s="7"/>
      <c r="E23" s="7"/>
    </row>
    <row r="24" spans="1:5" ht="15.75">
      <c r="A24" s="10" t="s">
        <v>483</v>
      </c>
      <c r="B24" s="6"/>
      <c r="C24" s="7">
        <v>10476</v>
      </c>
      <c r="D24" s="7"/>
      <c r="E24" s="7"/>
    </row>
    <row r="25" spans="1:5" ht="15.75">
      <c r="A25" s="10" t="s">
        <v>484</v>
      </c>
      <c r="B25" s="6"/>
      <c r="C25" s="7">
        <v>94132</v>
      </c>
      <c r="D25" s="7"/>
      <c r="E25" s="7"/>
    </row>
    <row r="26" spans="1:5" ht="15.75">
      <c r="A26" s="44" t="s">
        <v>485</v>
      </c>
      <c r="B26" s="6"/>
      <c r="C26" s="7">
        <v>139500</v>
      </c>
      <c r="D26" s="7"/>
      <c r="E26" s="7"/>
    </row>
    <row r="27" spans="1:5" ht="15.75">
      <c r="A27" s="59" t="s">
        <v>350</v>
      </c>
      <c r="B27" s="60"/>
      <c r="C27" s="7"/>
      <c r="D27" s="7">
        <f>C28</f>
        <v>0</v>
      </c>
      <c r="E27" s="7"/>
    </row>
    <row r="28" spans="1:5" ht="15.75">
      <c r="A28" s="44" t="s">
        <v>351</v>
      </c>
      <c r="B28" s="6"/>
      <c r="C28" s="7"/>
      <c r="D28" s="7"/>
      <c r="E28" s="7"/>
    </row>
    <row r="29" spans="1:5" ht="15.75">
      <c r="A29" s="59" t="s">
        <v>352</v>
      </c>
      <c r="B29" s="60"/>
      <c r="C29" s="7"/>
      <c r="D29" s="7">
        <f>SUM(C30-C31)</f>
        <v>4760423</v>
      </c>
      <c r="E29" s="7"/>
    </row>
    <row r="30" spans="1:5" ht="15.75">
      <c r="A30" s="59" t="s">
        <v>353</v>
      </c>
      <c r="B30" s="60"/>
      <c r="C30" s="7">
        <v>6197610</v>
      </c>
      <c r="D30" s="7"/>
      <c r="E30" s="7"/>
    </row>
    <row r="31" spans="1:5" ht="15.75">
      <c r="A31" s="59" t="s">
        <v>354</v>
      </c>
      <c r="B31" s="60"/>
      <c r="C31" s="7">
        <v>1437187</v>
      </c>
      <c r="D31" s="7"/>
      <c r="E31" s="7"/>
    </row>
    <row r="32" spans="1:5" ht="15.75">
      <c r="A32" s="59" t="s">
        <v>355</v>
      </c>
      <c r="B32" s="60"/>
      <c r="C32" s="7"/>
      <c r="D32" s="7">
        <f>SUM(C33-C34)</f>
        <v>0</v>
      </c>
      <c r="E32" s="7"/>
    </row>
    <row r="33" spans="1:5" ht="15.75">
      <c r="A33" s="59" t="s">
        <v>353</v>
      </c>
      <c r="B33" s="60"/>
      <c r="C33" s="7">
        <v>0</v>
      </c>
      <c r="D33" s="7"/>
      <c r="E33" s="7"/>
    </row>
    <row r="34" spans="1:5" ht="15.75">
      <c r="A34" s="59" t="s">
        <v>354</v>
      </c>
      <c r="B34" s="60"/>
      <c r="C34" s="7"/>
      <c r="D34" s="7"/>
      <c r="E34" s="7"/>
    </row>
    <row r="35" spans="1:5" ht="15.75">
      <c r="A35" s="59" t="s">
        <v>356</v>
      </c>
      <c r="B35" s="60"/>
      <c r="C35" s="7"/>
      <c r="D35" s="7">
        <f>SUM(C36:C40)</f>
        <v>6042961</v>
      </c>
      <c r="E35" s="7"/>
    </row>
    <row r="36" spans="1:5" ht="15.75">
      <c r="A36" s="64" t="s">
        <v>357</v>
      </c>
      <c r="B36" s="65"/>
      <c r="C36" s="7">
        <v>833549</v>
      </c>
      <c r="D36" s="7"/>
      <c r="E36" s="7"/>
    </row>
    <row r="37" spans="1:5" ht="15.75">
      <c r="A37" s="59" t="s">
        <v>358</v>
      </c>
      <c r="B37" s="60"/>
      <c r="C37" s="7">
        <v>4921315</v>
      </c>
      <c r="D37" s="7"/>
      <c r="E37" s="7"/>
    </row>
    <row r="38" spans="1:5" ht="15.75">
      <c r="A38" s="59" t="s">
        <v>359</v>
      </c>
      <c r="B38" s="60"/>
      <c r="C38" s="7">
        <v>187510</v>
      </c>
      <c r="D38" s="7"/>
      <c r="E38" s="11"/>
    </row>
    <row r="39" spans="1:5" ht="15.75">
      <c r="A39" s="59" t="s">
        <v>360</v>
      </c>
      <c r="B39" s="60"/>
      <c r="C39" s="7">
        <v>0</v>
      </c>
      <c r="D39" s="7"/>
      <c r="E39" s="11"/>
    </row>
    <row r="40" spans="1:5" ht="15.75">
      <c r="A40" s="64" t="s">
        <v>361</v>
      </c>
      <c r="B40" s="65"/>
      <c r="C40" s="7">
        <v>100587</v>
      </c>
      <c r="D40" s="7"/>
      <c r="E40" s="11"/>
    </row>
    <row r="41" spans="1:5" ht="15.75">
      <c r="A41" s="59" t="s">
        <v>362</v>
      </c>
      <c r="B41" s="60"/>
      <c r="C41" s="7"/>
      <c r="D41" s="7">
        <v>410246291</v>
      </c>
      <c r="E41" s="11"/>
    </row>
    <row r="42" spans="1:5" ht="15.75">
      <c r="A42" s="59" t="s">
        <v>363</v>
      </c>
      <c r="B42" s="60"/>
      <c r="C42" s="7"/>
      <c r="D42" s="7">
        <f>C43-C44</f>
        <v>19999886</v>
      </c>
      <c r="E42" s="11"/>
    </row>
    <row r="43" spans="1:5" ht="15.75">
      <c r="A43" s="64" t="s">
        <v>364</v>
      </c>
      <c r="B43" s="65"/>
      <c r="C43" s="7">
        <v>38820299</v>
      </c>
      <c r="D43" s="7"/>
      <c r="E43" s="11"/>
    </row>
    <row r="44" spans="1:5" ht="15.75">
      <c r="A44" s="59" t="s">
        <v>365</v>
      </c>
      <c r="B44" s="60"/>
      <c r="C44" s="8">
        <v>18820413</v>
      </c>
      <c r="D44" s="9"/>
      <c r="E44" s="8"/>
    </row>
    <row r="45" spans="1:5" ht="15.75">
      <c r="A45" s="59" t="s">
        <v>366</v>
      </c>
      <c r="B45" s="60"/>
      <c r="C45" s="7"/>
      <c r="D45" s="8">
        <f>-C47</f>
        <v>-13789024</v>
      </c>
      <c r="E45" s="7"/>
    </row>
    <row r="46" spans="1:5" ht="15.75">
      <c r="A46" s="64" t="s">
        <v>367</v>
      </c>
      <c r="B46" s="65"/>
      <c r="D46" s="8"/>
      <c r="E46" s="7"/>
    </row>
    <row r="47" spans="1:5" ht="15.75">
      <c r="A47" s="59" t="s">
        <v>368</v>
      </c>
      <c r="B47" s="60"/>
      <c r="C47" s="7">
        <v>13789024</v>
      </c>
      <c r="D47" s="8"/>
      <c r="E47" s="7"/>
    </row>
    <row r="48" spans="1:5" ht="15.75">
      <c r="A48" s="59" t="s">
        <v>369</v>
      </c>
      <c r="B48" s="60"/>
      <c r="C48" s="7"/>
      <c r="D48" s="8">
        <f>C49-C50</f>
        <v>-554202</v>
      </c>
      <c r="E48" s="7"/>
    </row>
    <row r="49" spans="1:5" ht="15.75">
      <c r="A49" s="64" t="s">
        <v>364</v>
      </c>
      <c r="B49" s="65"/>
      <c r="C49" s="7">
        <v>2000000</v>
      </c>
      <c r="D49" s="8"/>
      <c r="E49" s="7"/>
    </row>
    <row r="50" spans="1:5" ht="15.75">
      <c r="A50" s="59" t="s">
        <v>368</v>
      </c>
      <c r="B50" s="60"/>
      <c r="C50" s="7">
        <v>2554202</v>
      </c>
      <c r="D50" s="8"/>
      <c r="E50" s="7"/>
    </row>
    <row r="51" spans="1:5" ht="15.75">
      <c r="A51" s="66" t="s">
        <v>370</v>
      </c>
      <c r="B51" s="67"/>
      <c r="C51" s="7" t="s">
        <v>371</v>
      </c>
      <c r="D51" s="7"/>
      <c r="E51" s="7">
        <f>SUM(E7+E13)</f>
        <v>1315586529</v>
      </c>
    </row>
    <row r="52" spans="1:5" ht="15.75">
      <c r="A52" s="68" t="s">
        <v>372</v>
      </c>
      <c r="B52" s="60"/>
      <c r="C52" s="7"/>
      <c r="D52" s="7"/>
      <c r="E52" s="7"/>
    </row>
    <row r="53" spans="1:5" ht="15.75">
      <c r="A53" s="59" t="s">
        <v>373</v>
      </c>
      <c r="B53" s="60"/>
      <c r="C53" s="7"/>
      <c r="D53" s="7"/>
      <c r="E53" s="7">
        <f>SUM(D54:D95)</f>
        <v>326379775</v>
      </c>
    </row>
    <row r="54" spans="1:5" ht="15.75">
      <c r="A54" s="59" t="s">
        <v>374</v>
      </c>
      <c r="B54" s="60"/>
      <c r="C54" s="7"/>
      <c r="D54" s="7">
        <f>SUM(C55:C59)</f>
        <v>6042961</v>
      </c>
      <c r="E54" s="7"/>
    </row>
    <row r="55" spans="1:5" ht="15.75" customHeight="1">
      <c r="A55" s="64" t="s">
        <v>357</v>
      </c>
      <c r="B55" s="65"/>
      <c r="C55" s="7">
        <v>833549</v>
      </c>
      <c r="D55" s="7"/>
      <c r="E55" s="7"/>
    </row>
    <row r="56" spans="1:5" ht="15.75" customHeight="1">
      <c r="A56" s="59" t="s">
        <v>358</v>
      </c>
      <c r="B56" s="60"/>
      <c r="C56" s="7">
        <v>4921315</v>
      </c>
      <c r="D56" s="7"/>
      <c r="E56" s="7"/>
    </row>
    <row r="57" spans="1:5" ht="15.75" customHeight="1">
      <c r="A57" s="59" t="s">
        <v>359</v>
      </c>
      <c r="B57" s="60"/>
      <c r="C57" s="7">
        <v>187510</v>
      </c>
      <c r="D57" s="7"/>
      <c r="E57" s="7"/>
    </row>
    <row r="58" spans="1:5" ht="15.75" customHeight="1">
      <c r="A58" s="59" t="s">
        <v>360</v>
      </c>
      <c r="B58" s="60"/>
      <c r="C58" s="7">
        <v>0</v>
      </c>
      <c r="D58" s="7"/>
      <c r="E58" s="7"/>
    </row>
    <row r="59" spans="1:5" ht="15.75" customHeight="1">
      <c r="A59" s="64" t="s">
        <v>361</v>
      </c>
      <c r="B59" s="65"/>
      <c r="C59" s="7">
        <v>100587</v>
      </c>
      <c r="D59" s="7"/>
      <c r="E59" s="7"/>
    </row>
    <row r="60" spans="1:5" ht="16.5" customHeight="1">
      <c r="A60" s="59" t="s">
        <v>375</v>
      </c>
      <c r="B60" s="60"/>
      <c r="C60" s="7"/>
      <c r="D60" s="7">
        <f>SUM(C61:C72)</f>
        <v>734670</v>
      </c>
      <c r="E60" s="7"/>
    </row>
    <row r="61" spans="1:5" ht="16.5" customHeight="1">
      <c r="A61" s="10" t="s">
        <v>479</v>
      </c>
      <c r="B61" s="6"/>
      <c r="C61" s="7">
        <v>0</v>
      </c>
      <c r="D61" s="7"/>
      <c r="E61" s="7"/>
    </row>
    <row r="62" spans="1:5" ht="16.5" customHeight="1">
      <c r="A62" s="10" t="s">
        <v>512</v>
      </c>
      <c r="B62" s="6"/>
      <c r="C62" s="7">
        <v>14437</v>
      </c>
      <c r="D62" s="7"/>
      <c r="E62" s="7"/>
    </row>
    <row r="63" spans="1:5" ht="16.5" customHeight="1">
      <c r="A63" s="10" t="s">
        <v>347</v>
      </c>
      <c r="B63" s="6"/>
      <c r="C63" s="7">
        <v>0</v>
      </c>
      <c r="D63" s="7"/>
      <c r="E63" s="7"/>
    </row>
    <row r="64" spans="1:5" ht="16.5" customHeight="1">
      <c r="A64" s="10" t="s">
        <v>480</v>
      </c>
      <c r="B64" s="6"/>
      <c r="C64" s="7">
        <v>144125</v>
      </c>
      <c r="D64" s="7"/>
      <c r="E64" s="7"/>
    </row>
    <row r="65" spans="1:5" ht="16.5" customHeight="1">
      <c r="A65" s="10" t="s">
        <v>481</v>
      </c>
      <c r="B65" s="6"/>
      <c r="C65" s="7">
        <v>0</v>
      </c>
      <c r="D65" s="7"/>
      <c r="E65" s="7"/>
    </row>
    <row r="66" spans="1:5" ht="16.5" customHeight="1">
      <c r="A66" s="10" t="s">
        <v>348</v>
      </c>
      <c r="B66" s="6"/>
      <c r="C66" s="48"/>
      <c r="D66" s="7"/>
      <c r="E66" s="7"/>
    </row>
    <row r="67" spans="1:5" ht="16.5" customHeight="1">
      <c r="A67" s="10" t="s">
        <v>482</v>
      </c>
      <c r="B67" s="6"/>
      <c r="C67" s="7">
        <v>332000</v>
      </c>
      <c r="D67" s="7"/>
      <c r="E67" s="7"/>
    </row>
    <row r="68" spans="1:5" ht="16.5" customHeight="1">
      <c r="A68" s="59" t="s">
        <v>483</v>
      </c>
      <c r="B68" s="60"/>
      <c r="C68" s="7">
        <v>10476</v>
      </c>
      <c r="D68" s="7"/>
      <c r="E68" s="7"/>
    </row>
    <row r="69" spans="1:5" ht="16.5" customHeight="1">
      <c r="A69" s="10" t="s">
        <v>484</v>
      </c>
      <c r="B69" s="6"/>
      <c r="C69" s="7">
        <v>94132</v>
      </c>
      <c r="D69" s="7"/>
      <c r="E69" s="7"/>
    </row>
    <row r="70" spans="1:5" ht="16.5" customHeight="1">
      <c r="A70" s="59" t="s">
        <v>486</v>
      </c>
      <c r="B70" s="60"/>
      <c r="C70" s="7">
        <v>139500</v>
      </c>
      <c r="D70" s="7"/>
      <c r="E70" s="7"/>
    </row>
    <row r="71" spans="1:5" ht="16.5" customHeight="1">
      <c r="A71" s="59" t="s">
        <v>377</v>
      </c>
      <c r="B71" s="60"/>
      <c r="C71" s="7"/>
      <c r="D71" s="7"/>
      <c r="E71" s="7"/>
    </row>
    <row r="72" spans="1:5" ht="16.5" customHeight="1">
      <c r="A72" s="47" t="s">
        <v>487</v>
      </c>
      <c r="B72" s="46"/>
      <c r="C72" s="7">
        <v>0</v>
      </c>
      <c r="D72" s="7"/>
      <c r="E72" s="7"/>
    </row>
    <row r="73" spans="1:5" ht="16.5" customHeight="1">
      <c r="A73" s="59" t="s">
        <v>378</v>
      </c>
      <c r="B73" s="60"/>
      <c r="C73" s="7"/>
      <c r="D73" s="7">
        <f>SUM(C74-C75)</f>
        <v>1130700</v>
      </c>
      <c r="E73" s="7"/>
    </row>
    <row r="74" spans="1:5" ht="15.75">
      <c r="A74" s="64" t="s">
        <v>379</v>
      </c>
      <c r="B74" s="65"/>
      <c r="C74" s="7">
        <v>1390400</v>
      </c>
      <c r="D74" s="7"/>
      <c r="E74" s="7"/>
    </row>
    <row r="75" spans="1:5" ht="15.75">
      <c r="A75" s="59" t="s">
        <v>380</v>
      </c>
      <c r="B75" s="60"/>
      <c r="C75" s="7">
        <v>259700</v>
      </c>
      <c r="D75" s="7"/>
      <c r="E75" s="7"/>
    </row>
    <row r="76" spans="1:5" ht="19.5" customHeight="1">
      <c r="A76" s="59" t="s">
        <v>381</v>
      </c>
      <c r="B76" s="60"/>
      <c r="C76" s="7"/>
      <c r="D76" s="7">
        <f>SUM(C77-C78)</f>
        <v>-13694362</v>
      </c>
      <c r="E76" s="12"/>
    </row>
    <row r="77" spans="1:5" ht="18.75">
      <c r="A77" s="64" t="s">
        <v>379</v>
      </c>
      <c r="B77" s="65"/>
      <c r="C77" s="7">
        <v>3600741</v>
      </c>
      <c r="D77" s="7"/>
      <c r="E77" s="13"/>
    </row>
    <row r="78" spans="1:5" ht="18.75">
      <c r="A78" s="59" t="s">
        <v>380</v>
      </c>
      <c r="B78" s="60"/>
      <c r="C78" s="7">
        <v>17295103</v>
      </c>
      <c r="D78" s="7"/>
      <c r="E78" s="12"/>
    </row>
    <row r="79" spans="1:5" ht="19.5" customHeight="1" hidden="1">
      <c r="A79" s="59" t="s">
        <v>382</v>
      </c>
      <c r="B79" s="60"/>
      <c r="C79" s="7"/>
      <c r="D79" s="7">
        <f>SUM(C80-C81)</f>
        <v>0</v>
      </c>
      <c r="E79" s="12"/>
    </row>
    <row r="80" spans="1:5" ht="18.75" hidden="1">
      <c r="A80" s="64" t="s">
        <v>383</v>
      </c>
      <c r="B80" s="65"/>
      <c r="C80" s="7"/>
      <c r="D80" s="7"/>
      <c r="E80" s="13"/>
    </row>
    <row r="81" spans="1:5" ht="18.75" hidden="1">
      <c r="A81" s="59" t="s">
        <v>380</v>
      </c>
      <c r="B81" s="60"/>
      <c r="C81" s="8"/>
      <c r="D81" s="7"/>
      <c r="E81" s="12"/>
    </row>
    <row r="82" spans="1:5" ht="18.75">
      <c r="A82" s="59" t="s">
        <v>384</v>
      </c>
      <c r="B82" s="60"/>
      <c r="C82" s="7"/>
      <c r="D82" s="7">
        <f>SUM(C83-C84)</f>
        <v>500000</v>
      </c>
      <c r="E82" s="12"/>
    </row>
    <row r="83" spans="1:5" ht="19.5" customHeight="1">
      <c r="A83" s="64" t="s">
        <v>383</v>
      </c>
      <c r="B83" s="65"/>
      <c r="C83" s="7">
        <v>500000</v>
      </c>
      <c r="D83" s="7"/>
      <c r="E83" s="13"/>
    </row>
    <row r="84" spans="1:5" ht="18.75">
      <c r="A84" s="59" t="s">
        <v>380</v>
      </c>
      <c r="B84" s="60"/>
      <c r="C84" s="8">
        <v>0</v>
      </c>
      <c r="D84" s="7"/>
      <c r="E84" s="12"/>
    </row>
    <row r="85" spans="1:5" ht="15.75">
      <c r="A85" s="59" t="s">
        <v>385</v>
      </c>
      <c r="B85" s="60"/>
      <c r="C85" s="7"/>
      <c r="D85" s="7">
        <f>SUM(C86:C91)</f>
        <v>311766968</v>
      </c>
      <c r="E85" s="7"/>
    </row>
    <row r="86" spans="1:5" ht="15.75">
      <c r="A86" s="63" t="s">
        <v>386</v>
      </c>
      <c r="B86" s="62"/>
      <c r="C86" s="7">
        <v>1378187</v>
      </c>
      <c r="D86" s="7"/>
      <c r="E86" s="7"/>
    </row>
    <row r="87" spans="1:5" ht="15.75">
      <c r="A87" s="63" t="s">
        <v>387</v>
      </c>
      <c r="B87" s="62"/>
      <c r="C87" s="7">
        <v>49000</v>
      </c>
      <c r="D87" s="7"/>
      <c r="E87" s="7"/>
    </row>
    <row r="88" spans="1:5" ht="18.75">
      <c r="A88" s="61" t="s">
        <v>388</v>
      </c>
      <c r="B88" s="62"/>
      <c r="C88" s="7">
        <v>14338599</v>
      </c>
      <c r="D88" s="16"/>
      <c r="E88" s="16"/>
    </row>
    <row r="89" spans="1:5" ht="15.75">
      <c r="A89" s="61" t="s">
        <v>389</v>
      </c>
      <c r="B89" s="62"/>
      <c r="C89" s="7">
        <v>1120055</v>
      </c>
      <c r="D89" s="7"/>
      <c r="E89" s="7"/>
    </row>
    <row r="90" spans="1:5" ht="15.75">
      <c r="A90" s="61" t="s">
        <v>390</v>
      </c>
      <c r="B90" s="62"/>
      <c r="C90" s="7">
        <v>600090</v>
      </c>
      <c r="D90" s="7"/>
      <c r="E90" s="7"/>
    </row>
    <row r="91" spans="1:5" ht="15.75">
      <c r="A91" s="61" t="s">
        <v>391</v>
      </c>
      <c r="B91" s="62"/>
      <c r="C91" s="7">
        <v>294281037</v>
      </c>
      <c r="D91" s="7"/>
      <c r="E91" s="7"/>
    </row>
    <row r="92" spans="1:5" ht="15.75">
      <c r="A92" s="59" t="s">
        <v>392</v>
      </c>
      <c r="B92" s="60"/>
      <c r="C92" s="7"/>
      <c r="D92" s="7">
        <f>C93+C94</f>
        <v>0</v>
      </c>
      <c r="E92" s="7"/>
    </row>
    <row r="93" spans="1:5" ht="15.75">
      <c r="A93" s="14" t="s">
        <v>393</v>
      </c>
      <c r="B93" s="15"/>
      <c r="C93" s="7">
        <v>0</v>
      </c>
      <c r="D93" s="7"/>
      <c r="E93" s="7"/>
    </row>
    <row r="94" spans="1:5" ht="15.75">
      <c r="A94" s="14" t="s">
        <v>394</v>
      </c>
      <c r="B94" s="15"/>
      <c r="C94" s="7">
        <v>0</v>
      </c>
      <c r="D94" s="7"/>
      <c r="E94" s="7"/>
    </row>
    <row r="95" spans="1:5" ht="15.75">
      <c r="A95" s="59" t="s">
        <v>395</v>
      </c>
      <c r="B95" s="60"/>
      <c r="C95" s="7"/>
      <c r="D95" s="7">
        <f>SUM(C96:C105)</f>
        <v>19898838</v>
      </c>
      <c r="E95" s="7"/>
    </row>
    <row r="96" spans="1:5" ht="15.75">
      <c r="A96" s="61" t="s">
        <v>508</v>
      </c>
      <c r="B96" s="62"/>
      <c r="C96" s="7">
        <v>0</v>
      </c>
      <c r="D96" s="7"/>
      <c r="E96" s="7"/>
    </row>
    <row r="97" spans="1:5" ht="15.75">
      <c r="A97" s="61" t="s">
        <v>509</v>
      </c>
      <c r="B97" s="62"/>
      <c r="C97" s="7">
        <v>0</v>
      </c>
      <c r="D97" s="7"/>
      <c r="E97" s="7"/>
    </row>
    <row r="98" spans="1:5" ht="15.75">
      <c r="A98" s="14" t="s">
        <v>393</v>
      </c>
      <c r="B98" s="15"/>
      <c r="C98" s="7">
        <v>5369838</v>
      </c>
      <c r="D98" s="7"/>
      <c r="E98" s="7"/>
    </row>
    <row r="99" spans="1:5" ht="15.75">
      <c r="A99" s="61" t="s">
        <v>488</v>
      </c>
      <c r="B99" s="62"/>
      <c r="C99" s="7">
        <v>0</v>
      </c>
      <c r="D99" s="7"/>
      <c r="E99" s="7"/>
    </row>
    <row r="100" spans="1:5" ht="15.75">
      <c r="A100" s="61" t="s">
        <v>396</v>
      </c>
      <c r="B100" s="62"/>
      <c r="C100" s="7">
        <v>1392000</v>
      </c>
      <c r="D100" s="7"/>
      <c r="E100" s="7"/>
    </row>
    <row r="101" spans="1:5" ht="15.75">
      <c r="A101" s="14" t="s">
        <v>489</v>
      </c>
      <c r="B101" s="15"/>
      <c r="C101" s="7">
        <v>0</v>
      </c>
      <c r="D101" s="7"/>
      <c r="E101" s="7"/>
    </row>
    <row r="102" spans="1:5" ht="15.75">
      <c r="A102" s="14" t="s">
        <v>490</v>
      </c>
      <c r="B102" s="15"/>
      <c r="C102" s="7">
        <v>0</v>
      </c>
      <c r="D102" s="7"/>
      <c r="E102" s="7"/>
    </row>
    <row r="103" spans="1:5" ht="15.75">
      <c r="A103" s="61" t="s">
        <v>396</v>
      </c>
      <c r="B103" s="62"/>
      <c r="C103" s="7">
        <v>0</v>
      </c>
      <c r="D103" s="7"/>
      <c r="E103" s="7"/>
    </row>
    <row r="104" spans="1:5" ht="15.75">
      <c r="A104" s="61" t="s">
        <v>397</v>
      </c>
      <c r="B104" s="62"/>
      <c r="C104" s="7">
        <v>0</v>
      </c>
      <c r="D104" s="7"/>
      <c r="E104" s="7"/>
    </row>
    <row r="105" spans="1:5" ht="15.75">
      <c r="A105" s="14" t="s">
        <v>398</v>
      </c>
      <c r="B105" s="15"/>
      <c r="C105" s="7">
        <v>13137000</v>
      </c>
      <c r="D105" s="7"/>
      <c r="E105" s="7"/>
    </row>
    <row r="106" spans="1:5" ht="15.75">
      <c r="A106" s="59" t="s">
        <v>399</v>
      </c>
      <c r="B106" s="60"/>
      <c r="C106" s="7">
        <v>1791341</v>
      </c>
      <c r="D106" s="8"/>
      <c r="E106" s="7">
        <f>SUM(D107:D111)</f>
        <v>989206754</v>
      </c>
    </row>
    <row r="107" spans="1:5" ht="15.75">
      <c r="A107" s="57" t="s">
        <v>338</v>
      </c>
      <c r="B107" s="58"/>
      <c r="C107" s="7"/>
      <c r="D107" s="8">
        <v>9485041</v>
      </c>
      <c r="E107" s="8"/>
    </row>
    <row r="108" spans="1:5" ht="15.75">
      <c r="A108" s="57" t="s">
        <v>339</v>
      </c>
      <c r="B108" s="58"/>
      <c r="C108" s="7"/>
      <c r="D108" s="8">
        <v>322284090</v>
      </c>
      <c r="E108" s="8"/>
    </row>
    <row r="109" spans="1:5" ht="15.75">
      <c r="A109" s="57" t="s">
        <v>340</v>
      </c>
      <c r="B109" s="58"/>
      <c r="C109" s="7"/>
      <c r="D109" s="7">
        <v>571101549</v>
      </c>
      <c r="E109" s="7"/>
    </row>
    <row r="110" spans="1:5" ht="15.75">
      <c r="A110" s="59" t="s">
        <v>341</v>
      </c>
      <c r="B110" s="60"/>
      <c r="C110" s="7"/>
      <c r="D110" s="7">
        <v>86186074</v>
      </c>
      <c r="E110" s="7"/>
    </row>
    <row r="111" spans="1:5" ht="15.75">
      <c r="A111" s="59" t="s">
        <v>400</v>
      </c>
      <c r="B111" s="60"/>
      <c r="C111" s="7"/>
      <c r="D111" s="7">
        <v>150000</v>
      </c>
      <c r="E111" s="7"/>
    </row>
    <row r="112" spans="1:5" ht="16.5" thickBot="1">
      <c r="A112" s="55" t="s">
        <v>401</v>
      </c>
      <c r="B112" s="56"/>
      <c r="C112" s="17"/>
      <c r="D112" s="18"/>
      <c r="E112" s="18">
        <f>SUM(E53+E106)</f>
        <v>1315586529</v>
      </c>
    </row>
    <row r="113" spans="1:5" ht="15.75">
      <c r="A113" s="19"/>
      <c r="B113" s="19"/>
      <c r="C113" s="20"/>
      <c r="D113" s="20"/>
      <c r="E113" s="20"/>
    </row>
    <row r="125" ht="15.75" customHeight="1">
      <c r="F125" s="45" t="s">
        <v>402</v>
      </c>
    </row>
  </sheetData>
  <mergeCells count="86">
    <mergeCell ref="A96:B96"/>
    <mergeCell ref="A97:B97"/>
    <mergeCell ref="A6:B6"/>
    <mergeCell ref="A7:B7"/>
    <mergeCell ref="A8:B8"/>
    <mergeCell ref="A9:B9"/>
    <mergeCell ref="A10:B10"/>
    <mergeCell ref="A11:B11"/>
    <mergeCell ref="A12:B12"/>
    <mergeCell ref="A13:B13"/>
    <mergeCell ref="A1:E1"/>
    <mergeCell ref="A2:E2"/>
    <mergeCell ref="A3:E3"/>
    <mergeCell ref="A4:B5"/>
    <mergeCell ref="C4:E4"/>
    <mergeCell ref="A16:B16"/>
    <mergeCell ref="A29:B29"/>
    <mergeCell ref="A30:B30"/>
    <mergeCell ref="A31:B31"/>
    <mergeCell ref="A27:B27"/>
    <mergeCell ref="A32:B32"/>
    <mergeCell ref="A33:B33"/>
    <mergeCell ref="A34:B34"/>
    <mergeCell ref="A35:B35"/>
    <mergeCell ref="A36:B36"/>
    <mergeCell ref="A37:B37"/>
    <mergeCell ref="A38:B38"/>
    <mergeCell ref="A40:B40"/>
    <mergeCell ref="A39:B39"/>
    <mergeCell ref="A41:B41"/>
    <mergeCell ref="A42:B42"/>
    <mergeCell ref="A43:B43"/>
    <mergeCell ref="A44:B44"/>
    <mergeCell ref="A45:B45"/>
    <mergeCell ref="A47:B47"/>
    <mergeCell ref="A48:B48"/>
    <mergeCell ref="A49:B49"/>
    <mergeCell ref="A46:B46"/>
    <mergeCell ref="A50:B50"/>
    <mergeCell ref="A51:B51"/>
    <mergeCell ref="A52:B52"/>
    <mergeCell ref="A53:B53"/>
    <mergeCell ref="A54:B54"/>
    <mergeCell ref="A55:B55"/>
    <mergeCell ref="A56:B56"/>
    <mergeCell ref="A58:B58"/>
    <mergeCell ref="A57:B57"/>
    <mergeCell ref="A59:B59"/>
    <mergeCell ref="A60:B60"/>
    <mergeCell ref="A73:B73"/>
    <mergeCell ref="A74:B74"/>
    <mergeCell ref="A68:B68"/>
    <mergeCell ref="A71:B71"/>
    <mergeCell ref="A70:B70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107:B107"/>
    <mergeCell ref="A87:B87"/>
    <mergeCell ref="A88:B88"/>
    <mergeCell ref="A89:B89"/>
    <mergeCell ref="A90:B90"/>
    <mergeCell ref="A92:B92"/>
    <mergeCell ref="A103:B103"/>
    <mergeCell ref="A99:B99"/>
    <mergeCell ref="A104:B104"/>
    <mergeCell ref="A100:B100"/>
    <mergeCell ref="A14:B14"/>
    <mergeCell ref="A15:B15"/>
    <mergeCell ref="A112:B112"/>
    <mergeCell ref="A108:B108"/>
    <mergeCell ref="A109:B109"/>
    <mergeCell ref="A110:B110"/>
    <mergeCell ref="A111:B111"/>
    <mergeCell ref="A91:B91"/>
    <mergeCell ref="A95:B95"/>
    <mergeCell ref="A106:B1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33" sqref="B33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335</v>
      </c>
      <c r="B1" s="73"/>
      <c r="C1" s="73"/>
      <c r="D1" s="73"/>
    </row>
    <row r="2" spans="1:4" ht="24" customHeight="1">
      <c r="A2" s="74" t="s">
        <v>403</v>
      </c>
      <c r="B2" s="75"/>
      <c r="C2" s="75"/>
      <c r="D2" s="75"/>
    </row>
    <row r="3" spans="1:4" ht="17.25" thickBot="1">
      <c r="A3" s="2" t="s">
        <v>404</v>
      </c>
      <c r="B3" s="84" t="s">
        <v>511</v>
      </c>
      <c r="C3" s="85"/>
      <c r="D3" s="2" t="s">
        <v>405</v>
      </c>
    </row>
    <row r="4" spans="1:4" ht="21" customHeight="1" thickBot="1">
      <c r="A4" s="21" t="s">
        <v>406</v>
      </c>
      <c r="B4" s="22" t="s">
        <v>407</v>
      </c>
      <c r="C4" s="4" t="s">
        <v>408</v>
      </c>
      <c r="D4" s="3" t="s">
        <v>407</v>
      </c>
    </row>
    <row r="5" spans="1:4" ht="15.75" customHeight="1">
      <c r="A5" s="23" t="s">
        <v>409</v>
      </c>
      <c r="B5" s="24">
        <v>9485041</v>
      </c>
      <c r="C5" s="25" t="s">
        <v>410</v>
      </c>
      <c r="D5" s="26">
        <v>42866024</v>
      </c>
    </row>
    <row r="6" spans="1:4" ht="15.75" customHeight="1">
      <c r="A6" s="23" t="s">
        <v>411</v>
      </c>
      <c r="B6" s="27">
        <v>15292560</v>
      </c>
      <c r="C6" s="25" t="s">
        <v>412</v>
      </c>
      <c r="D6" s="28">
        <v>50726700</v>
      </c>
    </row>
    <row r="7" spans="1:4" ht="15.75" customHeight="1">
      <c r="A7" s="23" t="s">
        <v>413</v>
      </c>
      <c r="B7" s="27">
        <v>52049737</v>
      </c>
      <c r="C7" s="25" t="s">
        <v>414</v>
      </c>
      <c r="D7" s="28">
        <v>2580000</v>
      </c>
    </row>
    <row r="8" spans="1:4" ht="15.75" customHeight="1">
      <c r="A8" s="23" t="s">
        <v>415</v>
      </c>
      <c r="B8" s="27">
        <v>252721263</v>
      </c>
      <c r="C8" s="25" t="s">
        <v>416</v>
      </c>
      <c r="D8" s="28">
        <v>15292560</v>
      </c>
    </row>
    <row r="9" spans="1:4" ht="15.75" customHeight="1">
      <c r="A9" s="23" t="s">
        <v>417</v>
      </c>
      <c r="B9" s="27">
        <v>292988406</v>
      </c>
      <c r="C9" s="25" t="s">
        <v>418</v>
      </c>
      <c r="D9" s="28">
        <v>304771000</v>
      </c>
    </row>
    <row r="10" spans="1:4" ht="15.75" customHeight="1">
      <c r="A10" s="23" t="s">
        <v>419</v>
      </c>
      <c r="B10" s="27">
        <v>105746824</v>
      </c>
      <c r="C10" s="25" t="s">
        <v>420</v>
      </c>
      <c r="D10" s="28">
        <f>SUM(D11:D15)</f>
        <v>292988406</v>
      </c>
    </row>
    <row r="11" spans="1:4" ht="15.75" customHeight="1">
      <c r="A11" s="23" t="s">
        <v>421</v>
      </c>
      <c r="B11" s="27">
        <v>48801700</v>
      </c>
      <c r="C11" s="29" t="s">
        <v>422</v>
      </c>
      <c r="D11" s="28">
        <v>12235461</v>
      </c>
    </row>
    <row r="12" spans="1:4" ht="15.75" customHeight="1">
      <c r="A12" s="23" t="s">
        <v>423</v>
      </c>
      <c r="B12" s="27">
        <v>1925000</v>
      </c>
      <c r="C12" s="29" t="s">
        <v>424</v>
      </c>
      <c r="D12" s="28">
        <v>264681769</v>
      </c>
    </row>
    <row r="13" spans="1:4" ht="15.75" customHeight="1">
      <c r="A13" s="23" t="s">
        <v>425</v>
      </c>
      <c r="B13" s="27">
        <v>322284090</v>
      </c>
      <c r="C13" s="29" t="s">
        <v>426</v>
      </c>
      <c r="D13" s="28">
        <v>0</v>
      </c>
    </row>
    <row r="14" spans="1:4" ht="15.75" customHeight="1">
      <c r="A14" s="23" t="s">
        <v>427</v>
      </c>
      <c r="B14" s="27">
        <v>571101549</v>
      </c>
      <c r="C14" s="29" t="s">
        <v>428</v>
      </c>
      <c r="D14" s="28">
        <v>3310000</v>
      </c>
    </row>
    <row r="15" spans="1:4" ht="15.75" customHeight="1">
      <c r="A15" s="23" t="s">
        <v>429</v>
      </c>
      <c r="B15" s="27">
        <v>86186074</v>
      </c>
      <c r="C15" s="29" t="s">
        <v>430</v>
      </c>
      <c r="D15" s="28">
        <v>12761176</v>
      </c>
    </row>
    <row r="16" spans="1:4" ht="15.75" customHeight="1">
      <c r="A16" s="23"/>
      <c r="B16" s="27"/>
      <c r="C16" s="23" t="s">
        <v>431</v>
      </c>
      <c r="D16" s="28">
        <v>105746824</v>
      </c>
    </row>
    <row r="17" spans="1:4" ht="15.75" customHeight="1">
      <c r="A17" s="23" t="s">
        <v>432</v>
      </c>
      <c r="B17" s="27">
        <v>150000</v>
      </c>
      <c r="C17" s="25" t="s">
        <v>433</v>
      </c>
      <c r="D17" s="28">
        <v>322714846</v>
      </c>
    </row>
    <row r="18" spans="1:4" ht="15.75" customHeight="1">
      <c r="A18" s="23"/>
      <c r="B18" s="27"/>
      <c r="C18" s="25" t="s">
        <v>434</v>
      </c>
      <c r="D18" s="28">
        <v>0</v>
      </c>
    </row>
    <row r="19" spans="1:4" ht="15.75" customHeight="1">
      <c r="A19" s="23" t="s">
        <v>435</v>
      </c>
      <c r="B19" s="27">
        <v>0</v>
      </c>
      <c r="C19" s="25" t="s">
        <v>436</v>
      </c>
      <c r="D19" s="28">
        <v>4781347</v>
      </c>
    </row>
    <row r="20" spans="1:4" ht="15.75" customHeight="1">
      <c r="A20" s="23" t="s">
        <v>437</v>
      </c>
      <c r="B20" s="27">
        <v>1130700</v>
      </c>
      <c r="C20" s="25" t="s">
        <v>438</v>
      </c>
      <c r="D20" s="28">
        <v>1072458711</v>
      </c>
    </row>
    <row r="21" spans="1:4" ht="15.75" customHeight="1">
      <c r="A21" s="23" t="s">
        <v>439</v>
      </c>
      <c r="B21" s="27">
        <v>4235329</v>
      </c>
      <c r="C21" s="25" t="s">
        <v>440</v>
      </c>
      <c r="D21" s="28">
        <v>1199449872</v>
      </c>
    </row>
    <row r="22" spans="1:4" ht="15.75" customHeight="1">
      <c r="A22" s="23" t="s">
        <v>441</v>
      </c>
      <c r="B22" s="27">
        <v>800</v>
      </c>
      <c r="C22" s="25" t="s">
        <v>442</v>
      </c>
      <c r="D22" s="28">
        <v>0</v>
      </c>
    </row>
    <row r="23" spans="1:4" ht="15.75" customHeight="1">
      <c r="A23" s="23" t="s">
        <v>443</v>
      </c>
      <c r="B23" s="27">
        <v>7884560</v>
      </c>
      <c r="C23" s="25" t="s">
        <v>444</v>
      </c>
      <c r="D23" s="28">
        <v>87790038</v>
      </c>
    </row>
    <row r="24" spans="1:4" ht="15.75" customHeight="1">
      <c r="A24" s="23" t="s">
        <v>445</v>
      </c>
      <c r="B24" s="27">
        <v>1072458711</v>
      </c>
      <c r="C24" s="25" t="s">
        <v>446</v>
      </c>
      <c r="D24" s="28">
        <v>7024560</v>
      </c>
    </row>
    <row r="25" spans="1:4" ht="15.75" customHeight="1">
      <c r="A25" s="23" t="s">
        <v>447</v>
      </c>
      <c r="B25" s="27">
        <f>SUM(B26:B31)</f>
        <v>664749344</v>
      </c>
      <c r="C25" s="25" t="s">
        <v>448</v>
      </c>
      <c r="D25" s="28">
        <v>800</v>
      </c>
    </row>
    <row r="26" spans="1:4" ht="15.75" customHeight="1">
      <c r="A26" s="23" t="s">
        <v>449</v>
      </c>
      <c r="B26" s="27">
        <v>17746103</v>
      </c>
      <c r="C26" s="25"/>
      <c r="D26" s="28"/>
    </row>
    <row r="27" spans="1:4" ht="15.75" customHeight="1">
      <c r="A27" s="23" t="s">
        <v>450</v>
      </c>
      <c r="B27" s="27">
        <v>2361870</v>
      </c>
      <c r="C27" s="25"/>
      <c r="D27" s="28"/>
    </row>
    <row r="28" spans="1:4" ht="15.75" customHeight="1">
      <c r="A28" s="30" t="s">
        <v>451</v>
      </c>
      <c r="B28" s="27">
        <v>162729806</v>
      </c>
      <c r="C28" s="29"/>
      <c r="D28" s="28"/>
    </row>
    <row r="29" spans="1:4" ht="15.75" customHeight="1">
      <c r="A29" s="23" t="s">
        <v>452</v>
      </c>
      <c r="B29" s="27">
        <v>12518437</v>
      </c>
      <c r="C29" s="29"/>
      <c r="D29" s="28"/>
    </row>
    <row r="30" spans="1:4" ht="15.75" customHeight="1">
      <c r="A30" s="23" t="s">
        <v>453</v>
      </c>
      <c r="B30" s="27">
        <v>2070859</v>
      </c>
      <c r="C30" s="29"/>
      <c r="D30" s="28"/>
    </row>
    <row r="31" spans="1:4" ht="15.75" customHeight="1">
      <c r="A31" s="23" t="s">
        <v>454</v>
      </c>
      <c r="B31" s="27">
        <v>467322269</v>
      </c>
      <c r="C31" s="29"/>
      <c r="D31" s="28"/>
    </row>
    <row r="32" spans="1:4" ht="15.75" customHeight="1">
      <c r="A32" s="31"/>
      <c r="B32" s="32"/>
      <c r="C32" s="33"/>
      <c r="D32" s="34"/>
    </row>
    <row r="33" spans="1:4" ht="16.5" thickBot="1">
      <c r="A33" s="35" t="s">
        <v>101</v>
      </c>
      <c r="B33" s="36">
        <f>SUM(B5:B25)</f>
        <v>3509191688</v>
      </c>
      <c r="C33" s="37"/>
      <c r="D33" s="36">
        <f>SUM(D16:D25)+SUM(D5:D10)</f>
        <v>3509191688</v>
      </c>
    </row>
    <row r="34" ht="16.5" thickBot="1">
      <c r="A34" s="38"/>
    </row>
    <row r="35" spans="1:4" ht="15.75">
      <c r="A35" s="39" t="s">
        <v>455</v>
      </c>
      <c r="B35" s="40"/>
      <c r="C35" s="40"/>
      <c r="D35" s="41"/>
    </row>
    <row r="36" spans="1:4" ht="16.5" thickBot="1">
      <c r="A36" s="82" t="s">
        <v>503</v>
      </c>
      <c r="B36" s="83"/>
      <c r="C36" s="42"/>
      <c r="D36" s="43"/>
    </row>
  </sheetData>
  <mergeCells count="4">
    <mergeCell ref="A1:D1"/>
    <mergeCell ref="A2:D2"/>
    <mergeCell ref="A36:B36"/>
    <mergeCell ref="B3:C3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90">
      <selection activeCell="E117" sqref="E117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0</v>
      </c>
      <c r="B1" s="73"/>
      <c r="C1" s="73"/>
      <c r="D1" s="73"/>
      <c r="E1" s="73"/>
    </row>
    <row r="2" spans="1:5" ht="27.75">
      <c r="A2" s="74" t="s">
        <v>1</v>
      </c>
      <c r="B2" s="75"/>
      <c r="C2" s="75"/>
      <c r="D2" s="75"/>
      <c r="E2" s="75"/>
    </row>
    <row r="3" spans="1:5" ht="17.25" thickBot="1">
      <c r="A3" s="49" t="s">
        <v>638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513</v>
      </c>
      <c r="B7" s="60"/>
      <c r="C7" s="7"/>
      <c r="D7" s="7"/>
      <c r="E7" s="7">
        <f>SUM(D8:D12)</f>
        <v>989206754</v>
      </c>
    </row>
    <row r="8" spans="1:5" ht="15.75">
      <c r="A8" s="57" t="s">
        <v>514</v>
      </c>
      <c r="B8" s="58"/>
      <c r="C8" s="8"/>
      <c r="D8" s="9">
        <v>9485041</v>
      </c>
      <c r="E8" s="8"/>
    </row>
    <row r="9" spans="1:5" ht="15.75">
      <c r="A9" s="57" t="s">
        <v>515</v>
      </c>
      <c r="B9" s="58"/>
      <c r="C9" s="8"/>
      <c r="D9" s="9">
        <v>322284090</v>
      </c>
      <c r="E9" s="8"/>
    </row>
    <row r="10" spans="1:5" ht="15.75">
      <c r="A10" s="57" t="s">
        <v>516</v>
      </c>
      <c r="B10" s="58"/>
      <c r="C10" s="7"/>
      <c r="D10" s="7">
        <v>571101549</v>
      </c>
      <c r="E10" s="7"/>
    </row>
    <row r="11" spans="1:5" ht="15.75">
      <c r="A11" s="59" t="s">
        <v>517</v>
      </c>
      <c r="B11" s="60"/>
      <c r="C11" s="7"/>
      <c r="D11" s="7">
        <v>86186074</v>
      </c>
      <c r="E11" s="7"/>
    </row>
    <row r="12" spans="1:5" ht="15.75">
      <c r="A12" s="59" t="s">
        <v>518</v>
      </c>
      <c r="B12" s="60"/>
      <c r="C12" s="7"/>
      <c r="D12" s="7">
        <v>150000</v>
      </c>
      <c r="E12" s="7"/>
    </row>
    <row r="13" spans="1:5" ht="15.75">
      <c r="A13" s="59" t="s">
        <v>519</v>
      </c>
      <c r="B13" s="60"/>
      <c r="C13" s="7"/>
      <c r="D13" s="7"/>
      <c r="E13" s="7">
        <f>SUM(+D16++D29+D31+D34+D37+D44+D43+D50+D47)</f>
        <v>104481049</v>
      </c>
    </row>
    <row r="14" spans="1:5" ht="15.75">
      <c r="A14" s="53" t="s">
        <v>520</v>
      </c>
      <c r="B14" s="54"/>
      <c r="C14" s="7"/>
      <c r="D14" s="7">
        <v>11000</v>
      </c>
      <c r="E14" s="7"/>
    </row>
    <row r="15" spans="1:5" ht="15.75">
      <c r="A15" s="53" t="s">
        <v>521</v>
      </c>
      <c r="B15" s="54"/>
      <c r="C15" s="7"/>
      <c r="D15" s="7">
        <v>11000</v>
      </c>
      <c r="E15" s="7"/>
    </row>
    <row r="16" spans="1:5" ht="15.75">
      <c r="A16" s="59" t="s">
        <v>522</v>
      </c>
      <c r="B16" s="60"/>
      <c r="C16" s="7"/>
      <c r="D16" s="7">
        <f>SUM(C17:C28)</f>
        <v>273002</v>
      </c>
      <c r="E16" s="7"/>
    </row>
    <row r="17" spans="1:5" ht="15.75">
      <c r="A17" s="10" t="s">
        <v>523</v>
      </c>
      <c r="B17" s="6"/>
      <c r="C17" s="7">
        <v>0</v>
      </c>
      <c r="D17" s="7"/>
      <c r="E17" s="7"/>
    </row>
    <row r="18" spans="1:5" ht="15.75">
      <c r="A18" s="10" t="s">
        <v>524</v>
      </c>
      <c r="B18" s="6"/>
      <c r="C18" s="7">
        <v>0</v>
      </c>
      <c r="D18" s="7"/>
      <c r="E18" s="7"/>
    </row>
    <row r="19" spans="1:5" ht="15.75">
      <c r="A19" s="10" t="s">
        <v>525</v>
      </c>
      <c r="B19" s="6"/>
      <c r="C19" s="7">
        <v>0</v>
      </c>
      <c r="D19" s="7">
        <v>0</v>
      </c>
      <c r="E19" s="7"/>
    </row>
    <row r="20" spans="1:5" ht="15.75">
      <c r="A20" s="10" t="s">
        <v>639</v>
      </c>
      <c r="B20" s="6"/>
      <c r="C20" s="7">
        <v>60000</v>
      </c>
      <c r="D20" s="7"/>
      <c r="E20" s="7"/>
    </row>
    <row r="21" spans="1:5" ht="15.75">
      <c r="A21" s="10" t="s">
        <v>526</v>
      </c>
      <c r="B21" s="6"/>
      <c r="C21" s="7">
        <v>0</v>
      </c>
      <c r="D21" s="7"/>
      <c r="E21" s="7"/>
    </row>
    <row r="22" spans="1:5" ht="15.75">
      <c r="A22" s="10" t="s">
        <v>527</v>
      </c>
      <c r="B22" s="6"/>
      <c r="C22" s="7">
        <v>10000</v>
      </c>
      <c r="D22" s="7"/>
      <c r="E22" s="7"/>
    </row>
    <row r="23" spans="1:5" ht="15.75">
      <c r="A23" s="10" t="s">
        <v>528</v>
      </c>
      <c r="B23" s="6"/>
      <c r="C23" s="7"/>
      <c r="D23" s="7"/>
      <c r="E23" s="7"/>
    </row>
    <row r="24" spans="1:5" ht="15.75">
      <c r="A24" s="10" t="s">
        <v>529</v>
      </c>
      <c r="B24" s="6"/>
      <c r="C24" s="7">
        <v>33902</v>
      </c>
      <c r="D24" s="7"/>
      <c r="E24" s="7"/>
    </row>
    <row r="25" spans="1:5" ht="15.75">
      <c r="A25" s="10" t="s">
        <v>268</v>
      </c>
      <c r="B25" s="6"/>
      <c r="C25" s="7">
        <v>120000</v>
      </c>
      <c r="D25" s="7"/>
      <c r="E25" s="7"/>
    </row>
    <row r="26" spans="1:5" ht="15.75">
      <c r="A26" s="10" t="s">
        <v>530</v>
      </c>
      <c r="B26" s="6"/>
      <c r="C26" s="7">
        <v>0</v>
      </c>
      <c r="D26" s="7"/>
      <c r="E26" s="7"/>
    </row>
    <row r="27" spans="1:5" ht="15.75">
      <c r="A27" s="10" t="s">
        <v>531</v>
      </c>
      <c r="B27" s="6"/>
      <c r="C27" s="7">
        <v>20000</v>
      </c>
      <c r="D27" s="7"/>
      <c r="E27" s="7"/>
    </row>
    <row r="28" spans="1:5" ht="15.75">
      <c r="A28" s="44" t="s">
        <v>532</v>
      </c>
      <c r="B28" s="6"/>
      <c r="C28" s="7">
        <v>29100</v>
      </c>
      <c r="D28" s="7"/>
      <c r="E28" s="7"/>
    </row>
    <row r="29" spans="1:5" ht="15.75">
      <c r="A29" s="59" t="s">
        <v>533</v>
      </c>
      <c r="B29" s="60"/>
      <c r="C29" s="7"/>
      <c r="D29" s="7">
        <f>C30</f>
        <v>0</v>
      </c>
      <c r="E29" s="7"/>
    </row>
    <row r="30" spans="1:5" ht="15.75">
      <c r="A30" s="44" t="s">
        <v>534</v>
      </c>
      <c r="B30" s="6"/>
      <c r="C30" s="7"/>
      <c r="D30" s="7"/>
      <c r="E30" s="7"/>
    </row>
    <row r="31" spans="1:5" ht="15.75">
      <c r="A31" s="59" t="s">
        <v>535</v>
      </c>
      <c r="B31" s="60"/>
      <c r="C31" s="7"/>
      <c r="D31" s="7">
        <f>SUM(C32-C33)</f>
        <v>49084</v>
      </c>
      <c r="E31" s="7"/>
    </row>
    <row r="32" spans="1:5" ht="15.75">
      <c r="A32" s="59" t="s">
        <v>536</v>
      </c>
      <c r="B32" s="60"/>
      <c r="C32" s="7">
        <v>4411826</v>
      </c>
      <c r="D32" s="7"/>
      <c r="E32" s="7"/>
    </row>
    <row r="33" spans="1:5" ht="15.75">
      <c r="A33" s="59" t="s">
        <v>537</v>
      </c>
      <c r="B33" s="60"/>
      <c r="C33" s="7">
        <v>4362742</v>
      </c>
      <c r="D33" s="7"/>
      <c r="E33" s="7"/>
    </row>
    <row r="34" spans="1:5" ht="15.75">
      <c r="A34" s="59" t="s">
        <v>538</v>
      </c>
      <c r="B34" s="60"/>
      <c r="C34" s="7"/>
      <c r="D34" s="7">
        <f>SUM(C35-C36)</f>
        <v>0</v>
      </c>
      <c r="E34" s="7"/>
    </row>
    <row r="35" spans="1:5" ht="15.75">
      <c r="A35" s="59" t="s">
        <v>536</v>
      </c>
      <c r="B35" s="60"/>
      <c r="C35" s="7">
        <v>0</v>
      </c>
      <c r="D35" s="7"/>
      <c r="E35" s="7"/>
    </row>
    <row r="36" spans="1:5" ht="15.75">
      <c r="A36" s="59" t="s">
        <v>537</v>
      </c>
      <c r="B36" s="60"/>
      <c r="C36" s="7"/>
      <c r="D36" s="7"/>
      <c r="E36" s="7"/>
    </row>
    <row r="37" spans="1:5" ht="15.75">
      <c r="A37" s="59" t="s">
        <v>539</v>
      </c>
      <c r="B37" s="60"/>
      <c r="C37" s="7"/>
      <c r="D37" s="7">
        <f>SUM(C38:C42)</f>
        <v>10510000</v>
      </c>
      <c r="E37" s="7"/>
    </row>
    <row r="38" spans="1:5" ht="15.75">
      <c r="A38" s="64" t="s">
        <v>540</v>
      </c>
      <c r="B38" s="65"/>
      <c r="C38" s="7">
        <v>1149873</v>
      </c>
      <c r="D38" s="7"/>
      <c r="E38" s="7"/>
    </row>
    <row r="39" spans="1:5" ht="15.75">
      <c r="A39" s="59" t="s">
        <v>541</v>
      </c>
      <c r="B39" s="60"/>
      <c r="C39" s="7">
        <v>7520108</v>
      </c>
      <c r="D39" s="7"/>
      <c r="E39" s="7"/>
    </row>
    <row r="40" spans="1:5" ht="15.75">
      <c r="A40" s="59" t="s">
        <v>542</v>
      </c>
      <c r="B40" s="60"/>
      <c r="C40" s="7">
        <v>820019</v>
      </c>
      <c r="D40" s="7"/>
      <c r="E40" s="11"/>
    </row>
    <row r="41" spans="1:5" ht="15.75">
      <c r="A41" s="59" t="s">
        <v>543</v>
      </c>
      <c r="B41" s="60"/>
      <c r="C41" s="7">
        <v>0</v>
      </c>
      <c r="D41" s="7"/>
      <c r="E41" s="11"/>
    </row>
    <row r="42" spans="1:5" ht="15.75">
      <c r="A42" s="64" t="s">
        <v>544</v>
      </c>
      <c r="B42" s="65"/>
      <c r="C42" s="7">
        <v>1020000</v>
      </c>
      <c r="D42" s="7"/>
      <c r="E42" s="11"/>
    </row>
    <row r="43" spans="1:5" ht="15.75">
      <c r="A43" s="59" t="s">
        <v>545</v>
      </c>
      <c r="B43" s="60"/>
      <c r="C43" s="7"/>
      <c r="D43" s="7">
        <v>70884544</v>
      </c>
      <c r="E43" s="11"/>
    </row>
    <row r="44" spans="1:5" ht="15.75">
      <c r="A44" s="59" t="s">
        <v>546</v>
      </c>
      <c r="B44" s="60"/>
      <c r="C44" s="7"/>
      <c r="D44" s="7">
        <f>C45-C46</f>
        <v>21767428</v>
      </c>
      <c r="E44" s="11"/>
    </row>
    <row r="45" spans="1:5" ht="15.75">
      <c r="A45" s="64" t="s">
        <v>547</v>
      </c>
      <c r="B45" s="65"/>
      <c r="C45" s="7">
        <v>47941283</v>
      </c>
      <c r="D45" s="7"/>
      <c r="E45" s="11"/>
    </row>
    <row r="46" spans="1:5" ht="15.75">
      <c r="A46" s="59" t="s">
        <v>548</v>
      </c>
      <c r="B46" s="60"/>
      <c r="C46" s="8">
        <v>26173855</v>
      </c>
      <c r="D46" s="9"/>
      <c r="E46" s="8"/>
    </row>
    <row r="47" spans="1:5" ht="15.75">
      <c r="A47" s="59" t="s">
        <v>549</v>
      </c>
      <c r="B47" s="60"/>
      <c r="C47" s="7"/>
      <c r="D47" s="8">
        <f>C48</f>
        <v>1305589</v>
      </c>
      <c r="E47" s="7"/>
    </row>
    <row r="48" spans="1:5" ht="15.75">
      <c r="A48" s="64" t="s">
        <v>550</v>
      </c>
      <c r="B48" s="65"/>
      <c r="C48" s="1">
        <v>1305589</v>
      </c>
      <c r="D48" s="8"/>
      <c r="E48" s="7"/>
    </row>
    <row r="49" spans="1:5" ht="15.75">
      <c r="A49" s="59" t="s">
        <v>551</v>
      </c>
      <c r="B49" s="60"/>
      <c r="C49" s="7"/>
      <c r="D49" s="8"/>
      <c r="E49" s="7"/>
    </row>
    <row r="50" spans="1:5" ht="15.75">
      <c r="A50" s="59" t="s">
        <v>552</v>
      </c>
      <c r="B50" s="60"/>
      <c r="C50" s="7"/>
      <c r="D50" s="8">
        <f>C51-C52</f>
        <v>-308598</v>
      </c>
      <c r="E50" s="7"/>
    </row>
    <row r="51" spans="1:5" ht="15.75">
      <c r="A51" s="64" t="s">
        <v>547</v>
      </c>
      <c r="B51" s="65"/>
      <c r="C51" s="7"/>
      <c r="D51" s="8"/>
      <c r="E51" s="7"/>
    </row>
    <row r="52" spans="1:5" ht="15.75">
      <c r="A52" s="59" t="s">
        <v>551</v>
      </c>
      <c r="B52" s="60"/>
      <c r="C52" s="7">
        <v>308598</v>
      </c>
      <c r="D52" s="8"/>
      <c r="E52" s="7"/>
    </row>
    <row r="53" spans="1:5" ht="15.75">
      <c r="A53" s="66" t="s">
        <v>553</v>
      </c>
      <c r="B53" s="67"/>
      <c r="C53" s="7" t="s">
        <v>554</v>
      </c>
      <c r="D53" s="7"/>
      <c r="E53" s="7">
        <f>SUM(E7+E13)</f>
        <v>1093687803</v>
      </c>
    </row>
    <row r="54" spans="1:5" ht="15.75">
      <c r="A54" s="68" t="s">
        <v>555</v>
      </c>
      <c r="B54" s="60"/>
      <c r="C54" s="7"/>
      <c r="D54" s="7"/>
      <c r="E54" s="7"/>
    </row>
    <row r="55" spans="1:5" ht="15.75">
      <c r="A55" s="59" t="s">
        <v>556</v>
      </c>
      <c r="B55" s="60"/>
      <c r="C55" s="7"/>
      <c r="D55" s="7"/>
      <c r="E55" s="7">
        <f>SUM(D56:D99)</f>
        <v>127661930</v>
      </c>
    </row>
    <row r="56" spans="1:5" ht="15.75">
      <c r="A56" s="59" t="s">
        <v>557</v>
      </c>
      <c r="B56" s="60"/>
      <c r="C56" s="7"/>
      <c r="D56" s="7">
        <f>SUM(C57:C61)</f>
        <v>10510000</v>
      </c>
      <c r="E56" s="7"/>
    </row>
    <row r="57" spans="1:5" ht="15.75" customHeight="1">
      <c r="A57" s="64" t="s">
        <v>540</v>
      </c>
      <c r="B57" s="65"/>
      <c r="C57" s="7">
        <v>1149873</v>
      </c>
      <c r="D57" s="7"/>
      <c r="E57" s="7"/>
    </row>
    <row r="58" spans="1:5" ht="15.75" customHeight="1">
      <c r="A58" s="59" t="s">
        <v>541</v>
      </c>
      <c r="B58" s="60"/>
      <c r="C58" s="7">
        <v>7520108</v>
      </c>
      <c r="D58" s="7"/>
      <c r="E58" s="7"/>
    </row>
    <row r="59" spans="1:5" ht="15.75" customHeight="1">
      <c r="A59" s="59" t="s">
        <v>542</v>
      </c>
      <c r="B59" s="60"/>
      <c r="C59" s="7">
        <v>820019</v>
      </c>
      <c r="D59" s="7"/>
      <c r="E59" s="7"/>
    </row>
    <row r="60" spans="1:5" ht="15.75" customHeight="1">
      <c r="A60" s="59" t="s">
        <v>543</v>
      </c>
      <c r="B60" s="60"/>
      <c r="C60" s="7">
        <v>0</v>
      </c>
      <c r="D60" s="7"/>
      <c r="E60" s="7"/>
    </row>
    <row r="61" spans="1:5" ht="15.75" customHeight="1">
      <c r="A61" s="64" t="s">
        <v>544</v>
      </c>
      <c r="B61" s="65"/>
      <c r="C61" s="7">
        <v>1020000</v>
      </c>
      <c r="D61" s="7"/>
      <c r="E61" s="7"/>
    </row>
    <row r="62" spans="1:5" ht="16.5" customHeight="1">
      <c r="A62" s="59" t="s">
        <v>558</v>
      </c>
      <c r="B62" s="60"/>
      <c r="C62" s="7"/>
      <c r="D62" s="7">
        <f>SUM(C63:C76)</f>
        <v>273002</v>
      </c>
      <c r="E62" s="7"/>
    </row>
    <row r="63" spans="1:5" ht="16.5" customHeight="1">
      <c r="A63" s="10" t="s">
        <v>523</v>
      </c>
      <c r="B63" s="6"/>
      <c r="C63" s="7">
        <v>0</v>
      </c>
      <c r="D63" s="7"/>
      <c r="E63" s="7"/>
    </row>
    <row r="64" spans="1:5" ht="16.5" customHeight="1">
      <c r="A64" s="10" t="s">
        <v>524</v>
      </c>
      <c r="B64" s="6"/>
      <c r="C64" s="7"/>
      <c r="D64" s="7"/>
      <c r="E64" s="7"/>
    </row>
    <row r="65" spans="1:5" ht="16.5" customHeight="1">
      <c r="A65" s="10" t="s">
        <v>525</v>
      </c>
      <c r="B65" s="6"/>
      <c r="C65" s="7">
        <v>0</v>
      </c>
      <c r="D65" s="7"/>
      <c r="E65" s="7"/>
    </row>
    <row r="66" spans="1:5" ht="16.5" customHeight="1">
      <c r="A66" s="10" t="s">
        <v>639</v>
      </c>
      <c r="B66" s="6"/>
      <c r="C66" s="7">
        <v>60000</v>
      </c>
      <c r="D66" s="7"/>
      <c r="E66" s="7"/>
    </row>
    <row r="67" spans="1:5" ht="16.5" customHeight="1">
      <c r="A67" s="10" t="s">
        <v>526</v>
      </c>
      <c r="B67" s="6"/>
      <c r="C67" s="7">
        <v>0</v>
      </c>
      <c r="D67" s="7"/>
      <c r="E67" s="7"/>
    </row>
    <row r="68" spans="1:5" ht="16.5" customHeight="1">
      <c r="A68" s="10" t="s">
        <v>527</v>
      </c>
      <c r="B68" s="6"/>
      <c r="C68" s="7">
        <v>10000</v>
      </c>
      <c r="D68" s="7"/>
      <c r="E68" s="7"/>
    </row>
    <row r="69" spans="1:5" ht="16.5" customHeight="1">
      <c r="A69" s="10" t="s">
        <v>528</v>
      </c>
      <c r="B69" s="6"/>
      <c r="C69" s="48"/>
      <c r="D69" s="7"/>
      <c r="E69" s="7"/>
    </row>
    <row r="70" spans="1:5" ht="16.5" customHeight="1">
      <c r="A70" s="10" t="s">
        <v>529</v>
      </c>
      <c r="B70" s="6"/>
      <c r="C70" s="7">
        <v>33902</v>
      </c>
      <c r="D70" s="7"/>
      <c r="E70" s="7"/>
    </row>
    <row r="71" spans="1:5" ht="16.5" customHeight="1">
      <c r="A71" s="59" t="s">
        <v>530</v>
      </c>
      <c r="B71" s="60"/>
      <c r="C71" s="7"/>
      <c r="D71" s="7"/>
      <c r="E71" s="7"/>
    </row>
    <row r="72" spans="1:5" ht="16.5" customHeight="1">
      <c r="A72" s="10" t="s">
        <v>268</v>
      </c>
      <c r="B72" s="6"/>
      <c r="C72" s="7">
        <v>120000</v>
      </c>
      <c r="D72" s="7"/>
      <c r="E72" s="7"/>
    </row>
    <row r="73" spans="1:5" ht="16.5" customHeight="1">
      <c r="A73" s="10" t="s">
        <v>531</v>
      </c>
      <c r="B73" s="6"/>
      <c r="C73" s="7">
        <v>20000</v>
      </c>
      <c r="D73" s="7"/>
      <c r="E73" s="7"/>
    </row>
    <row r="74" spans="1:5" ht="16.5" customHeight="1">
      <c r="A74" s="59" t="s">
        <v>559</v>
      </c>
      <c r="B74" s="60"/>
      <c r="C74" s="7">
        <v>29100</v>
      </c>
      <c r="D74" s="7"/>
      <c r="E74" s="7"/>
    </row>
    <row r="75" spans="1:5" ht="16.5" customHeight="1">
      <c r="A75" s="59" t="s">
        <v>560</v>
      </c>
      <c r="B75" s="60"/>
      <c r="C75" s="7"/>
      <c r="D75" s="7"/>
      <c r="E75" s="7"/>
    </row>
    <row r="76" spans="1:5" ht="16.5" customHeight="1">
      <c r="A76" s="47" t="s">
        <v>561</v>
      </c>
      <c r="B76" s="46"/>
      <c r="C76" s="7">
        <v>0</v>
      </c>
      <c r="D76" s="7"/>
      <c r="E76" s="7"/>
    </row>
    <row r="77" spans="1:5" ht="16.5" customHeight="1">
      <c r="A77" s="59" t="s">
        <v>562</v>
      </c>
      <c r="B77" s="60"/>
      <c r="C77" s="7"/>
      <c r="D77" s="7">
        <f>SUM(C78-C79)</f>
        <v>0</v>
      </c>
      <c r="E77" s="7"/>
    </row>
    <row r="78" spans="1:5" ht="15.75">
      <c r="A78" s="64" t="s">
        <v>563</v>
      </c>
      <c r="B78" s="65"/>
      <c r="C78" s="7">
        <v>0</v>
      </c>
      <c r="D78" s="7"/>
      <c r="E78" s="7"/>
    </row>
    <row r="79" spans="1:5" ht="15.75">
      <c r="A79" s="59" t="s">
        <v>564</v>
      </c>
      <c r="B79" s="60"/>
      <c r="C79" s="7">
        <v>0</v>
      </c>
      <c r="D79" s="7"/>
      <c r="E79" s="7"/>
    </row>
    <row r="80" spans="1:5" ht="19.5" customHeight="1">
      <c r="A80" s="59" t="s">
        <v>565</v>
      </c>
      <c r="B80" s="60"/>
      <c r="C80" s="7"/>
      <c r="D80" s="7">
        <f>SUM(C81-C82)</f>
        <v>2517279</v>
      </c>
      <c r="E80" s="12"/>
    </row>
    <row r="81" spans="1:5" ht="18.75">
      <c r="A81" s="64" t="s">
        <v>563</v>
      </c>
      <c r="B81" s="65"/>
      <c r="C81" s="7">
        <v>5100569</v>
      </c>
      <c r="D81" s="7"/>
      <c r="E81" s="13"/>
    </row>
    <row r="82" spans="1:5" ht="18.75">
      <c r="A82" s="59" t="s">
        <v>564</v>
      </c>
      <c r="B82" s="60"/>
      <c r="C82" s="7">
        <v>2583290</v>
      </c>
      <c r="D82" s="7"/>
      <c r="E82" s="12"/>
    </row>
    <row r="83" spans="1:5" ht="19.5" customHeight="1" hidden="1">
      <c r="A83" s="59" t="s">
        <v>566</v>
      </c>
      <c r="B83" s="60"/>
      <c r="C83" s="7"/>
      <c r="D83" s="7">
        <f>SUM(C84-C85)</f>
        <v>0</v>
      </c>
      <c r="E83" s="12"/>
    </row>
    <row r="84" spans="1:5" ht="18.75" hidden="1">
      <c r="A84" s="64" t="s">
        <v>567</v>
      </c>
      <c r="B84" s="65"/>
      <c r="C84" s="7"/>
      <c r="D84" s="7"/>
      <c r="E84" s="13"/>
    </row>
    <row r="85" spans="1:5" ht="18.75" hidden="1">
      <c r="A85" s="59" t="s">
        <v>564</v>
      </c>
      <c r="B85" s="60"/>
      <c r="C85" s="8"/>
      <c r="D85" s="7"/>
      <c r="E85" s="12"/>
    </row>
    <row r="86" spans="1:5" ht="18.75">
      <c r="A86" s="59" t="s">
        <v>568</v>
      </c>
      <c r="B86" s="60"/>
      <c r="C86" s="7"/>
      <c r="D86" s="7">
        <f>SUM(C87-C88)</f>
        <v>80000000</v>
      </c>
      <c r="E86" s="12"/>
    </row>
    <row r="87" spans="1:5" ht="19.5" customHeight="1">
      <c r="A87" s="64" t="s">
        <v>567</v>
      </c>
      <c r="B87" s="65"/>
      <c r="C87" s="7">
        <v>80000000</v>
      </c>
      <c r="D87" s="7"/>
      <c r="E87" s="13"/>
    </row>
    <row r="88" spans="1:5" ht="18.75">
      <c r="A88" s="59" t="s">
        <v>564</v>
      </c>
      <c r="B88" s="60"/>
      <c r="C88" s="8">
        <v>0</v>
      </c>
      <c r="D88" s="7"/>
      <c r="E88" s="12"/>
    </row>
    <row r="89" spans="1:5" ht="15.75">
      <c r="A89" s="59" t="s">
        <v>569</v>
      </c>
      <c r="B89" s="60"/>
      <c r="C89" s="7"/>
      <c r="D89" s="7">
        <f>SUM(C90:C95)</f>
        <v>30379863</v>
      </c>
      <c r="E89" s="7"/>
    </row>
    <row r="90" spans="1:5" ht="15.75">
      <c r="A90" s="63" t="s">
        <v>570</v>
      </c>
      <c r="B90" s="62"/>
      <c r="C90" s="7">
        <v>2035853</v>
      </c>
      <c r="D90" s="7"/>
      <c r="E90" s="7"/>
    </row>
    <row r="91" spans="1:5" ht="15.75">
      <c r="A91" s="63" t="s">
        <v>571</v>
      </c>
      <c r="B91" s="62"/>
      <c r="C91" s="7">
        <v>52870</v>
      </c>
      <c r="D91" s="7"/>
      <c r="E91" s="7"/>
    </row>
    <row r="92" spans="1:5" ht="18.75">
      <c r="A92" s="61" t="s">
        <v>572</v>
      </c>
      <c r="B92" s="62"/>
      <c r="C92" s="7">
        <v>14463157</v>
      </c>
      <c r="D92" s="16"/>
      <c r="E92" s="16"/>
    </row>
    <row r="93" spans="1:5" ht="15.75">
      <c r="A93" s="61" t="s">
        <v>573</v>
      </c>
      <c r="B93" s="62"/>
      <c r="C93" s="7">
        <v>9528066</v>
      </c>
      <c r="D93" s="7"/>
      <c r="E93" s="7"/>
    </row>
    <row r="94" spans="1:5" ht="15.75">
      <c r="A94" s="61" t="s">
        <v>574</v>
      </c>
      <c r="B94" s="62"/>
      <c r="C94" s="7">
        <v>582304</v>
      </c>
      <c r="D94" s="7"/>
      <c r="E94" s="7"/>
    </row>
    <row r="95" spans="1:5" ht="15.75">
      <c r="A95" s="61" t="s">
        <v>575</v>
      </c>
      <c r="B95" s="62"/>
      <c r="C95" s="7">
        <v>3717613</v>
      </c>
      <c r="D95" s="7"/>
      <c r="E95" s="7"/>
    </row>
    <row r="96" spans="1:5" ht="15.75">
      <c r="A96" s="59" t="s">
        <v>576</v>
      </c>
      <c r="B96" s="60"/>
      <c r="C96" s="7"/>
      <c r="D96" s="7">
        <f>C97+C98</f>
        <v>0</v>
      </c>
      <c r="E96" s="7"/>
    </row>
    <row r="97" spans="1:5" ht="15.75">
      <c r="A97" s="14" t="s">
        <v>577</v>
      </c>
      <c r="B97" s="15"/>
      <c r="C97" s="7">
        <v>0</v>
      </c>
      <c r="D97" s="7"/>
      <c r="E97" s="7"/>
    </row>
    <row r="98" spans="1:5" ht="15.75">
      <c r="A98" s="14" t="s">
        <v>578</v>
      </c>
      <c r="B98" s="15"/>
      <c r="C98" s="7">
        <v>0</v>
      </c>
      <c r="D98" s="7"/>
      <c r="E98" s="7"/>
    </row>
    <row r="99" spans="1:5" ht="15.75">
      <c r="A99" s="59" t="s">
        <v>579</v>
      </c>
      <c r="B99" s="60"/>
      <c r="C99" s="7"/>
      <c r="D99" s="7">
        <f>SUM(C100:C110)</f>
        <v>3981786</v>
      </c>
      <c r="E99" s="7"/>
    </row>
    <row r="100" spans="1:5" ht="15.75">
      <c r="A100" s="61" t="s">
        <v>580</v>
      </c>
      <c r="B100" s="62"/>
      <c r="C100" s="7">
        <v>0</v>
      </c>
      <c r="D100" s="7"/>
      <c r="E100" s="7"/>
    </row>
    <row r="101" spans="1:5" ht="15.75">
      <c r="A101" s="61" t="s">
        <v>581</v>
      </c>
      <c r="B101" s="62"/>
      <c r="C101" s="7">
        <v>0</v>
      </c>
      <c r="D101" s="7"/>
      <c r="E101" s="7"/>
    </row>
    <row r="102" spans="1:5" ht="15.75">
      <c r="A102" s="14" t="s">
        <v>577</v>
      </c>
      <c r="B102" s="15"/>
      <c r="C102" s="7">
        <v>469884</v>
      </c>
      <c r="D102" s="7"/>
      <c r="E102" s="7"/>
    </row>
    <row r="103" spans="1:5" ht="15.75">
      <c r="A103" s="14" t="s">
        <v>274</v>
      </c>
      <c r="B103" s="15"/>
      <c r="C103" s="7">
        <v>30000</v>
      </c>
      <c r="D103" s="7"/>
      <c r="E103" s="7"/>
    </row>
    <row r="104" spans="1:5" ht="15.75">
      <c r="A104" s="61" t="s">
        <v>582</v>
      </c>
      <c r="B104" s="62"/>
      <c r="C104" s="7">
        <v>0</v>
      </c>
      <c r="D104" s="7"/>
      <c r="E104" s="7"/>
    </row>
    <row r="105" spans="1:5" ht="15.75">
      <c r="A105" s="61" t="s">
        <v>583</v>
      </c>
      <c r="B105" s="62"/>
      <c r="C105" s="7"/>
      <c r="D105" s="7"/>
      <c r="E105" s="7"/>
    </row>
    <row r="106" spans="1:5" ht="15.75">
      <c r="A106" s="14" t="s">
        <v>584</v>
      </c>
      <c r="B106" s="15"/>
      <c r="C106" s="7">
        <v>0</v>
      </c>
      <c r="D106" s="7"/>
      <c r="E106" s="7"/>
    </row>
    <row r="107" spans="1:5" ht="15.75">
      <c r="A107" s="14" t="s">
        <v>585</v>
      </c>
      <c r="B107" s="15"/>
      <c r="C107" s="7">
        <v>0</v>
      </c>
      <c r="D107" s="7"/>
      <c r="E107" s="7"/>
    </row>
    <row r="108" spans="1:5" ht="15.75">
      <c r="A108" s="61" t="s">
        <v>583</v>
      </c>
      <c r="B108" s="62"/>
      <c r="C108" s="7">
        <v>0</v>
      </c>
      <c r="D108" s="7"/>
      <c r="E108" s="7"/>
    </row>
    <row r="109" spans="1:5" ht="15.75">
      <c r="A109" s="61" t="s">
        <v>586</v>
      </c>
      <c r="B109" s="62"/>
      <c r="C109" s="7">
        <v>0</v>
      </c>
      <c r="D109" s="7"/>
      <c r="E109" s="7"/>
    </row>
    <row r="110" spans="1:5" ht="15.75">
      <c r="A110" s="14" t="s">
        <v>587</v>
      </c>
      <c r="B110" s="15"/>
      <c r="C110" s="7">
        <v>3481902</v>
      </c>
      <c r="D110" s="7"/>
      <c r="E110" s="7"/>
    </row>
    <row r="111" spans="1:5" ht="15.75">
      <c r="A111" s="59" t="s">
        <v>588</v>
      </c>
      <c r="B111" s="60"/>
      <c r="C111" s="7">
        <v>1791341</v>
      </c>
      <c r="D111" s="8"/>
      <c r="E111" s="7">
        <f>SUM(D112:D116)</f>
        <v>966025873</v>
      </c>
    </row>
    <row r="112" spans="1:5" ht="15.75">
      <c r="A112" s="57" t="s">
        <v>514</v>
      </c>
      <c r="B112" s="58"/>
      <c r="C112" s="7"/>
      <c r="D112" s="8">
        <v>9586867</v>
      </c>
      <c r="E112" s="8"/>
    </row>
    <row r="113" spans="1:5" ht="15.75">
      <c r="A113" s="57" t="s">
        <v>515</v>
      </c>
      <c r="B113" s="58"/>
      <c r="C113" s="7"/>
      <c r="D113" s="8">
        <v>344385123</v>
      </c>
      <c r="E113" s="8"/>
    </row>
    <row r="114" spans="1:5" ht="15.75">
      <c r="A114" s="57" t="s">
        <v>516</v>
      </c>
      <c r="B114" s="58"/>
      <c r="C114" s="7"/>
      <c r="D114" s="7">
        <v>529699595</v>
      </c>
      <c r="E114" s="7"/>
    </row>
    <row r="115" spans="1:5" ht="15.75">
      <c r="A115" s="59" t="s">
        <v>517</v>
      </c>
      <c r="B115" s="60"/>
      <c r="C115" s="7"/>
      <c r="D115" s="7">
        <v>82204288</v>
      </c>
      <c r="E115" s="7"/>
    </row>
    <row r="116" spans="1:5" ht="15.75">
      <c r="A116" s="59" t="s">
        <v>589</v>
      </c>
      <c r="B116" s="60"/>
      <c r="C116" s="7"/>
      <c r="D116" s="7">
        <v>150000</v>
      </c>
      <c r="E116" s="7"/>
    </row>
    <row r="117" spans="1:5" ht="16.5" thickBot="1">
      <c r="A117" s="55" t="s">
        <v>590</v>
      </c>
      <c r="B117" s="56"/>
      <c r="C117" s="17"/>
      <c r="D117" s="18"/>
      <c r="E117" s="18">
        <f>SUM(E55+E111)</f>
        <v>1093687803</v>
      </c>
    </row>
    <row r="118" spans="1:5" ht="15.75">
      <c r="A118" s="19"/>
      <c r="B118" s="19"/>
      <c r="C118" s="20"/>
      <c r="D118" s="20"/>
      <c r="E118" s="20"/>
    </row>
    <row r="130" ht="15.75" customHeight="1">
      <c r="F130" s="45" t="s">
        <v>591</v>
      </c>
    </row>
  </sheetData>
  <mergeCells count="86">
    <mergeCell ref="A14:B14"/>
    <mergeCell ref="A15:B15"/>
    <mergeCell ref="A117:B117"/>
    <mergeCell ref="A113:B113"/>
    <mergeCell ref="A114:B114"/>
    <mergeCell ref="A115:B115"/>
    <mergeCell ref="A116:B116"/>
    <mergeCell ref="A95:B95"/>
    <mergeCell ref="A99:B99"/>
    <mergeCell ref="A111:B111"/>
    <mergeCell ref="A112:B112"/>
    <mergeCell ref="A91:B91"/>
    <mergeCell ref="A92:B92"/>
    <mergeCell ref="A93:B93"/>
    <mergeCell ref="A94:B94"/>
    <mergeCell ref="A96:B96"/>
    <mergeCell ref="A108:B108"/>
    <mergeCell ref="A104:B104"/>
    <mergeCell ref="A109:B109"/>
    <mergeCell ref="A105:B105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61:B61"/>
    <mergeCell ref="A62:B62"/>
    <mergeCell ref="A77:B77"/>
    <mergeCell ref="A78:B78"/>
    <mergeCell ref="A71:B71"/>
    <mergeCell ref="A75:B75"/>
    <mergeCell ref="A74:B74"/>
    <mergeCell ref="A56:B56"/>
    <mergeCell ref="A57:B57"/>
    <mergeCell ref="A58:B58"/>
    <mergeCell ref="A60:B60"/>
    <mergeCell ref="A59:B59"/>
    <mergeCell ref="A52:B52"/>
    <mergeCell ref="A53:B53"/>
    <mergeCell ref="A54:B54"/>
    <mergeCell ref="A55:B55"/>
    <mergeCell ref="A47:B47"/>
    <mergeCell ref="A49:B49"/>
    <mergeCell ref="A50:B50"/>
    <mergeCell ref="A51:B51"/>
    <mergeCell ref="A48:B48"/>
    <mergeCell ref="A43:B43"/>
    <mergeCell ref="A44:B44"/>
    <mergeCell ref="A45:B45"/>
    <mergeCell ref="A46:B46"/>
    <mergeCell ref="A38:B38"/>
    <mergeCell ref="A39:B39"/>
    <mergeCell ref="A40:B40"/>
    <mergeCell ref="A42:B42"/>
    <mergeCell ref="A41:B41"/>
    <mergeCell ref="A34:B34"/>
    <mergeCell ref="A35:B35"/>
    <mergeCell ref="A36:B36"/>
    <mergeCell ref="A37:B37"/>
    <mergeCell ref="A16:B16"/>
    <mergeCell ref="A31:B31"/>
    <mergeCell ref="A32:B32"/>
    <mergeCell ref="A33:B33"/>
    <mergeCell ref="A29:B29"/>
    <mergeCell ref="A1:E1"/>
    <mergeCell ref="A2:E2"/>
    <mergeCell ref="A3:E3"/>
    <mergeCell ref="A4:B5"/>
    <mergeCell ref="C4:E4"/>
    <mergeCell ref="A100:B100"/>
    <mergeCell ref="A101:B101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C19">
      <selection activeCell="D24" sqref="D24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54</v>
      </c>
      <c r="B1" s="73"/>
      <c r="C1" s="73"/>
      <c r="D1" s="73"/>
    </row>
    <row r="2" spans="1:4" ht="24" customHeight="1">
      <c r="A2" s="74" t="s">
        <v>55</v>
      </c>
      <c r="B2" s="75"/>
      <c r="C2" s="75"/>
      <c r="D2" s="75"/>
    </row>
    <row r="3" spans="1:4" ht="17.25" thickBot="1">
      <c r="A3" s="2" t="s">
        <v>56</v>
      </c>
      <c r="B3" s="84" t="s">
        <v>114</v>
      </c>
      <c r="C3" s="85"/>
      <c r="D3" s="2" t="s">
        <v>57</v>
      </c>
    </row>
    <row r="4" spans="1:4" ht="21" customHeight="1" thickBot="1">
      <c r="A4" s="21" t="s">
        <v>58</v>
      </c>
      <c r="B4" s="22" t="s">
        <v>59</v>
      </c>
      <c r="C4" s="4" t="s">
        <v>60</v>
      </c>
      <c r="D4" s="3" t="s">
        <v>59</v>
      </c>
    </row>
    <row r="5" spans="1:4" ht="15.75" customHeight="1">
      <c r="A5" s="23" t="s">
        <v>61</v>
      </c>
      <c r="B5" s="24">
        <v>3417071</v>
      </c>
      <c r="C5" s="25" t="s">
        <v>62</v>
      </c>
      <c r="D5" s="26">
        <v>14046381</v>
      </c>
    </row>
    <row r="6" spans="1:4" ht="15.75" customHeight="1">
      <c r="A6" s="23" t="s">
        <v>63</v>
      </c>
      <c r="B6" s="27">
        <v>16062560</v>
      </c>
      <c r="C6" s="25" t="s">
        <v>64</v>
      </c>
      <c r="D6" s="28">
        <v>71599569</v>
      </c>
    </row>
    <row r="7" spans="1:4" ht="15.75" customHeight="1">
      <c r="A7" s="23" t="s">
        <v>65</v>
      </c>
      <c r="B7" s="27">
        <v>0</v>
      </c>
      <c r="C7" s="25" t="s">
        <v>66</v>
      </c>
      <c r="D7" s="28">
        <v>1700000</v>
      </c>
    </row>
    <row r="8" spans="1:4" ht="15.75" customHeight="1">
      <c r="A8" s="23" t="s">
        <v>67</v>
      </c>
      <c r="B8" s="27">
        <v>0</v>
      </c>
      <c r="C8" s="25" t="s">
        <v>68</v>
      </c>
      <c r="D8" s="28">
        <v>16062560</v>
      </c>
    </row>
    <row r="9" spans="1:4" ht="15.75" customHeight="1">
      <c r="A9" s="23" t="s">
        <v>69</v>
      </c>
      <c r="B9" s="27">
        <v>17712704</v>
      </c>
      <c r="C9" s="25" t="s">
        <v>70</v>
      </c>
      <c r="D9" s="28">
        <v>0</v>
      </c>
    </row>
    <row r="10" spans="1:4" ht="15.75" customHeight="1">
      <c r="A10" s="23" t="s">
        <v>71</v>
      </c>
      <c r="B10" s="27">
        <v>68519569</v>
      </c>
      <c r="C10" s="25" t="s">
        <v>72</v>
      </c>
      <c r="D10" s="28">
        <f>SUM(D12:D15)</f>
        <v>17712704</v>
      </c>
    </row>
    <row r="11" spans="1:4" ht="15.75" customHeight="1">
      <c r="A11" s="23" t="s">
        <v>115</v>
      </c>
      <c r="B11" s="27">
        <v>3080000</v>
      </c>
      <c r="C11" s="25"/>
      <c r="D11" s="28"/>
    </row>
    <row r="12" spans="1:4" ht="15.75" customHeight="1">
      <c r="A12" s="23" t="s">
        <v>73</v>
      </c>
      <c r="B12" s="27">
        <v>216656234</v>
      </c>
      <c r="C12" s="29" t="s">
        <v>74</v>
      </c>
      <c r="D12" s="28">
        <v>469075</v>
      </c>
    </row>
    <row r="13" spans="1:4" ht="15.75" customHeight="1">
      <c r="A13" s="23" t="s">
        <v>75</v>
      </c>
      <c r="B13" s="27">
        <v>64312338</v>
      </c>
      <c r="C13" s="29" t="s">
        <v>76</v>
      </c>
      <c r="D13" s="28">
        <v>17193629</v>
      </c>
    </row>
    <row r="14" spans="1:4" ht="15.75" customHeight="1">
      <c r="A14" s="23" t="s">
        <v>77</v>
      </c>
      <c r="B14" s="27">
        <v>169872587</v>
      </c>
      <c r="C14" s="29" t="s">
        <v>78</v>
      </c>
      <c r="D14" s="28">
        <v>0</v>
      </c>
    </row>
    <row r="15" spans="1:4" ht="15.75" customHeight="1">
      <c r="A15" s="23" t="s">
        <v>79</v>
      </c>
      <c r="B15" s="27">
        <v>150000</v>
      </c>
      <c r="C15" s="29" t="s">
        <v>80</v>
      </c>
      <c r="D15" s="28">
        <v>50000</v>
      </c>
    </row>
    <row r="16" spans="1:4" ht="15.75" customHeight="1">
      <c r="A16" s="23" t="s">
        <v>81</v>
      </c>
      <c r="B16" s="27">
        <v>0</v>
      </c>
      <c r="C16" s="25" t="s">
        <v>82</v>
      </c>
      <c r="D16" s="28">
        <v>216656234</v>
      </c>
    </row>
    <row r="17" spans="1:4" ht="15.75" customHeight="1">
      <c r="A17" s="23" t="s">
        <v>83</v>
      </c>
      <c r="B17" s="27">
        <v>0</v>
      </c>
      <c r="C17" s="25" t="s">
        <v>84</v>
      </c>
      <c r="D17" s="28">
        <v>83543033</v>
      </c>
    </row>
    <row r="18" spans="1:4" ht="15.75" customHeight="1">
      <c r="A18" s="23" t="s">
        <v>85</v>
      </c>
      <c r="B18" s="27">
        <v>5403188</v>
      </c>
      <c r="C18" s="25" t="s">
        <v>86</v>
      </c>
      <c r="D18" s="28">
        <v>33099457</v>
      </c>
    </row>
    <row r="19" spans="1:4" ht="15.75" customHeight="1">
      <c r="A19" s="23" t="s">
        <v>87</v>
      </c>
      <c r="B19" s="27">
        <v>800</v>
      </c>
      <c r="C19" s="25" t="s">
        <v>88</v>
      </c>
      <c r="D19" s="28">
        <v>0</v>
      </c>
    </row>
    <row r="20" spans="1:4" ht="15.75" customHeight="1">
      <c r="A20" s="23" t="s">
        <v>89</v>
      </c>
      <c r="B20" s="27">
        <v>7024560</v>
      </c>
      <c r="C20" s="25" t="s">
        <v>90</v>
      </c>
      <c r="D20" s="28">
        <v>0</v>
      </c>
    </row>
    <row r="21" spans="1:4" ht="15.75" customHeight="1">
      <c r="A21" s="23" t="s">
        <v>91</v>
      </c>
      <c r="B21" s="27">
        <v>0</v>
      </c>
      <c r="C21" s="25" t="s">
        <v>53</v>
      </c>
      <c r="D21" s="28">
        <v>6914446</v>
      </c>
    </row>
    <row r="22" spans="1:4" ht="15.75" customHeight="1">
      <c r="A22" s="23" t="s">
        <v>92</v>
      </c>
      <c r="B22" s="27">
        <f>SUM(B23:B28)</f>
        <v>59106274</v>
      </c>
      <c r="C22" s="25" t="s">
        <v>93</v>
      </c>
      <c r="D22" s="28">
        <v>162958141</v>
      </c>
    </row>
    <row r="23" spans="1:4" ht="15.75" customHeight="1">
      <c r="A23" s="23" t="s">
        <v>94</v>
      </c>
      <c r="B23" s="27">
        <v>5181769</v>
      </c>
      <c r="C23" s="25" t="s">
        <v>95</v>
      </c>
      <c r="D23" s="28">
        <v>7024560</v>
      </c>
    </row>
    <row r="24" spans="1:4" ht="15.75" customHeight="1">
      <c r="A24" s="23" t="s">
        <v>107</v>
      </c>
      <c r="B24" s="27">
        <v>49000</v>
      </c>
      <c r="C24" s="25" t="s">
        <v>96</v>
      </c>
      <c r="D24" s="28">
        <v>800</v>
      </c>
    </row>
    <row r="25" spans="1:4" ht="15.75" customHeight="1">
      <c r="A25" s="30" t="s">
        <v>97</v>
      </c>
      <c r="B25" s="27">
        <v>53725324</v>
      </c>
      <c r="C25" s="29"/>
      <c r="D25" s="28"/>
    </row>
    <row r="26" spans="1:4" ht="15.75" customHeight="1">
      <c r="A26" s="23" t="s">
        <v>98</v>
      </c>
      <c r="B26" s="27">
        <v>126181</v>
      </c>
      <c r="C26" s="29"/>
      <c r="D26" s="28"/>
    </row>
    <row r="27" spans="1:4" ht="15.75" customHeight="1">
      <c r="A27" s="23" t="s">
        <v>99</v>
      </c>
      <c r="B27" s="27">
        <v>0</v>
      </c>
      <c r="C27" s="29"/>
      <c r="D27" s="28"/>
    </row>
    <row r="28" spans="1:4" ht="15.75" customHeight="1">
      <c r="A28" s="23" t="s">
        <v>100</v>
      </c>
      <c r="B28" s="27">
        <v>24000</v>
      </c>
      <c r="C28" s="29"/>
      <c r="D28" s="28"/>
    </row>
    <row r="29" spans="1:4" ht="15.75" customHeight="1">
      <c r="A29" s="31"/>
      <c r="B29" s="32"/>
      <c r="C29" s="33"/>
      <c r="D29" s="34"/>
    </row>
    <row r="30" spans="1:4" ht="16.5" thickBot="1">
      <c r="A30" s="35" t="s">
        <v>101</v>
      </c>
      <c r="B30" s="36">
        <f>SUM(B5:B22)</f>
        <v>631317885</v>
      </c>
      <c r="C30" s="37"/>
      <c r="D30" s="36">
        <f>SUM(D16:D24)+D10+SUM(D5:D9)</f>
        <v>631317885</v>
      </c>
    </row>
    <row r="31" ht="16.5" thickBot="1">
      <c r="A31" s="38"/>
    </row>
    <row r="32" spans="1:4" ht="15.75">
      <c r="A32" s="39" t="s">
        <v>102</v>
      </c>
      <c r="B32" s="40"/>
      <c r="C32" s="40"/>
      <c r="D32" s="41"/>
    </row>
    <row r="33" spans="1:4" ht="16.5" thickBot="1">
      <c r="A33" s="82" t="s">
        <v>116</v>
      </c>
      <c r="B33" s="83"/>
      <c r="C33" s="42"/>
      <c r="D33" s="43"/>
    </row>
  </sheetData>
  <mergeCells count="4">
    <mergeCell ref="A1:D1"/>
    <mergeCell ref="A2:D2"/>
    <mergeCell ref="A33:B33"/>
    <mergeCell ref="B3:C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9">
      <selection activeCell="H38" sqref="H38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54</v>
      </c>
      <c r="B1" s="73"/>
      <c r="C1" s="73"/>
      <c r="D1" s="73"/>
    </row>
    <row r="2" spans="1:4" ht="24" customHeight="1">
      <c r="A2" s="74" t="s">
        <v>55</v>
      </c>
      <c r="B2" s="75"/>
      <c r="C2" s="75"/>
      <c r="D2" s="75"/>
    </row>
    <row r="3" spans="1:4" ht="17.25" thickBot="1">
      <c r="A3" s="2" t="s">
        <v>56</v>
      </c>
      <c r="B3" s="84" t="s">
        <v>640</v>
      </c>
      <c r="C3" s="85"/>
      <c r="D3" s="2" t="s">
        <v>57</v>
      </c>
    </row>
    <row r="4" spans="1:4" ht="21" customHeight="1" thickBot="1">
      <c r="A4" s="21" t="s">
        <v>58</v>
      </c>
      <c r="B4" s="22" t="s">
        <v>59</v>
      </c>
      <c r="C4" s="4" t="s">
        <v>60</v>
      </c>
      <c r="D4" s="3" t="s">
        <v>59</v>
      </c>
    </row>
    <row r="5" spans="1:4" ht="15.75" customHeight="1">
      <c r="A5" s="23" t="s">
        <v>61</v>
      </c>
      <c r="B5" s="24">
        <v>9586867</v>
      </c>
      <c r="C5" s="25" t="s">
        <v>592</v>
      </c>
      <c r="D5" s="26">
        <v>42915108</v>
      </c>
    </row>
    <row r="6" spans="1:4" ht="15.75" customHeight="1">
      <c r="A6" s="23" t="s">
        <v>593</v>
      </c>
      <c r="B6" s="27">
        <v>15292560</v>
      </c>
      <c r="C6" s="25" t="s">
        <v>594</v>
      </c>
      <c r="D6" s="28">
        <v>50453698</v>
      </c>
    </row>
    <row r="7" spans="1:4" ht="15.75" customHeight="1">
      <c r="A7" s="23" t="s">
        <v>595</v>
      </c>
      <c r="B7" s="27">
        <v>35256737</v>
      </c>
      <c r="C7" s="25" t="s">
        <v>596</v>
      </c>
      <c r="D7" s="28">
        <v>2580000</v>
      </c>
    </row>
    <row r="8" spans="1:4" ht="15.75" customHeight="1">
      <c r="A8" s="23" t="s">
        <v>597</v>
      </c>
      <c r="B8" s="27">
        <v>269514263</v>
      </c>
      <c r="C8" s="25" t="s">
        <v>598</v>
      </c>
      <c r="D8" s="28">
        <v>15292560</v>
      </c>
    </row>
    <row r="9" spans="1:4" ht="15.75" customHeight="1">
      <c r="A9" s="23" t="s">
        <v>599</v>
      </c>
      <c r="B9" s="27">
        <v>303498406</v>
      </c>
      <c r="C9" s="25" t="s">
        <v>600</v>
      </c>
      <c r="D9" s="28">
        <v>304771000</v>
      </c>
    </row>
    <row r="10" spans="1:4" ht="15.75" customHeight="1">
      <c r="A10" s="23" t="s">
        <v>601</v>
      </c>
      <c r="B10" s="27">
        <v>105757824</v>
      </c>
      <c r="C10" s="25" t="s">
        <v>602</v>
      </c>
      <c r="D10" s="28">
        <f>SUM(D11:D15)</f>
        <v>303498406</v>
      </c>
    </row>
    <row r="11" spans="1:4" ht="15.75" customHeight="1">
      <c r="A11" s="23" t="s">
        <v>603</v>
      </c>
      <c r="B11" s="27">
        <v>48528698</v>
      </c>
      <c r="C11" s="29" t="s">
        <v>604</v>
      </c>
      <c r="D11" s="28">
        <v>13385334</v>
      </c>
    </row>
    <row r="12" spans="1:4" ht="15.75" customHeight="1">
      <c r="A12" s="23" t="s">
        <v>605</v>
      </c>
      <c r="B12" s="27">
        <v>1925000</v>
      </c>
      <c r="C12" s="29" t="s">
        <v>606</v>
      </c>
      <c r="D12" s="28">
        <v>273021896</v>
      </c>
    </row>
    <row r="13" spans="1:4" ht="15.75" customHeight="1">
      <c r="A13" s="23" t="s">
        <v>607</v>
      </c>
      <c r="B13" s="27">
        <v>344385123</v>
      </c>
      <c r="C13" s="29" t="s">
        <v>608</v>
      </c>
      <c r="D13" s="28">
        <v>0</v>
      </c>
    </row>
    <row r="14" spans="1:4" ht="15.75" customHeight="1">
      <c r="A14" s="23" t="s">
        <v>609</v>
      </c>
      <c r="B14" s="27">
        <v>529699595</v>
      </c>
      <c r="C14" s="29" t="s">
        <v>610</v>
      </c>
      <c r="D14" s="28">
        <v>3310000</v>
      </c>
    </row>
    <row r="15" spans="1:4" ht="15.75" customHeight="1">
      <c r="A15" s="23" t="s">
        <v>611</v>
      </c>
      <c r="B15" s="27">
        <v>82204288</v>
      </c>
      <c r="C15" s="29" t="s">
        <v>612</v>
      </c>
      <c r="D15" s="28">
        <v>13781176</v>
      </c>
    </row>
    <row r="16" spans="1:4" ht="15.75" customHeight="1">
      <c r="A16" s="23"/>
      <c r="B16" s="27"/>
      <c r="C16" s="23" t="s">
        <v>613</v>
      </c>
      <c r="D16" s="28">
        <v>105757824</v>
      </c>
    </row>
    <row r="17" spans="1:4" ht="15.75" customHeight="1">
      <c r="A17" s="23" t="s">
        <v>614</v>
      </c>
      <c r="B17" s="27">
        <v>150000</v>
      </c>
      <c r="C17" s="25" t="s">
        <v>615</v>
      </c>
      <c r="D17" s="28">
        <v>344482274</v>
      </c>
    </row>
    <row r="18" spans="1:4" ht="15.75" customHeight="1">
      <c r="A18" s="23"/>
      <c r="B18" s="27"/>
      <c r="C18" s="25" t="s">
        <v>616</v>
      </c>
      <c r="D18" s="28">
        <v>1305589</v>
      </c>
    </row>
    <row r="19" spans="1:4" ht="15.75" customHeight="1">
      <c r="A19" s="23" t="s">
        <v>617</v>
      </c>
      <c r="B19" s="27">
        <v>0</v>
      </c>
      <c r="C19" s="25" t="s">
        <v>618</v>
      </c>
      <c r="D19" s="28">
        <v>4472749</v>
      </c>
    </row>
    <row r="20" spans="1:4" ht="15.75" customHeight="1">
      <c r="A20" s="23" t="s">
        <v>619</v>
      </c>
      <c r="B20" s="27">
        <v>1130700</v>
      </c>
      <c r="C20" s="25" t="s">
        <v>620</v>
      </c>
      <c r="D20" s="28">
        <v>1003660386</v>
      </c>
    </row>
    <row r="21" spans="1:4" ht="15.75" customHeight="1">
      <c r="A21" s="23" t="s">
        <v>621</v>
      </c>
      <c r="B21" s="27">
        <v>6752608</v>
      </c>
      <c r="C21" s="25" t="s">
        <v>622</v>
      </c>
      <c r="D21" s="28">
        <v>1270334416</v>
      </c>
    </row>
    <row r="22" spans="1:4" ht="15.75" customHeight="1">
      <c r="A22" s="23" t="s">
        <v>623</v>
      </c>
      <c r="B22" s="27">
        <v>800</v>
      </c>
      <c r="C22" s="25" t="s">
        <v>624</v>
      </c>
      <c r="D22" s="28">
        <v>0</v>
      </c>
    </row>
    <row r="23" spans="1:4" ht="15.75" customHeight="1">
      <c r="A23" s="23" t="s">
        <v>625</v>
      </c>
      <c r="B23" s="27">
        <v>87884560</v>
      </c>
      <c r="C23" s="25" t="s">
        <v>626</v>
      </c>
      <c r="D23" s="28">
        <v>83808252</v>
      </c>
    </row>
    <row r="24" spans="1:4" ht="15.75" customHeight="1">
      <c r="A24" s="23" t="s">
        <v>627</v>
      </c>
      <c r="B24" s="27">
        <v>1003660386</v>
      </c>
      <c r="C24" s="25" t="s">
        <v>628</v>
      </c>
      <c r="D24" s="28">
        <v>7024560</v>
      </c>
    </row>
    <row r="25" spans="1:4" ht="15.75" customHeight="1">
      <c r="A25" s="23" t="s">
        <v>629</v>
      </c>
      <c r="B25" s="27">
        <f>SUM(B26:B31)</f>
        <v>695129207</v>
      </c>
      <c r="C25" s="25" t="s">
        <v>630</v>
      </c>
      <c r="D25" s="28">
        <v>800</v>
      </c>
    </row>
    <row r="26" spans="1:4" ht="15.75" customHeight="1">
      <c r="A26" s="23" t="s">
        <v>631</v>
      </c>
      <c r="B26" s="27">
        <v>19781956</v>
      </c>
      <c r="C26" s="25"/>
      <c r="D26" s="28"/>
    </row>
    <row r="27" spans="1:4" ht="15.75" customHeight="1">
      <c r="A27" s="23" t="s">
        <v>632</v>
      </c>
      <c r="B27" s="27">
        <v>2414740</v>
      </c>
      <c r="C27" s="25"/>
      <c r="D27" s="28"/>
    </row>
    <row r="28" spans="1:4" ht="15.75" customHeight="1">
      <c r="A28" s="30" t="s">
        <v>633</v>
      </c>
      <c r="B28" s="27">
        <v>177192963</v>
      </c>
      <c r="C28" s="29"/>
      <c r="D28" s="28"/>
    </row>
    <row r="29" spans="1:4" ht="15.75" customHeight="1">
      <c r="A29" s="23" t="s">
        <v>634</v>
      </c>
      <c r="B29" s="27">
        <v>22046503</v>
      </c>
      <c r="C29" s="29"/>
      <c r="D29" s="28"/>
    </row>
    <row r="30" spans="1:4" ht="15.75" customHeight="1">
      <c r="A30" s="23" t="s">
        <v>635</v>
      </c>
      <c r="B30" s="27">
        <v>2653163</v>
      </c>
      <c r="C30" s="29"/>
      <c r="D30" s="28"/>
    </row>
    <row r="31" spans="1:4" ht="15.75" customHeight="1">
      <c r="A31" s="23" t="s">
        <v>636</v>
      </c>
      <c r="B31" s="27">
        <v>471039882</v>
      </c>
      <c r="C31" s="29"/>
      <c r="D31" s="28"/>
    </row>
    <row r="32" spans="1:4" ht="15.75" customHeight="1">
      <c r="A32" s="31"/>
      <c r="B32" s="32"/>
      <c r="C32" s="33"/>
      <c r="D32" s="34"/>
    </row>
    <row r="33" spans="1:4" ht="16.5" thickBot="1">
      <c r="A33" s="35" t="s">
        <v>101</v>
      </c>
      <c r="B33" s="36">
        <f>SUM(B5:B25)</f>
        <v>3540357622</v>
      </c>
      <c r="C33" s="37"/>
      <c r="D33" s="36">
        <f>SUM(D16:D25)+SUM(D5:D10)</f>
        <v>3540357622</v>
      </c>
    </row>
    <row r="34" ht="16.5" thickBot="1">
      <c r="A34" s="38"/>
    </row>
    <row r="35" spans="1:4" ht="15.75">
      <c r="A35" s="39" t="s">
        <v>637</v>
      </c>
      <c r="B35" s="40"/>
      <c r="C35" s="40"/>
      <c r="D35" s="41"/>
    </row>
    <row r="36" spans="1:4" ht="16.5" thickBot="1">
      <c r="A36" s="82" t="s">
        <v>641</v>
      </c>
      <c r="B36" s="83"/>
      <c r="C36" s="42"/>
      <c r="D36" s="43"/>
    </row>
  </sheetData>
  <mergeCells count="4">
    <mergeCell ref="A1:D1"/>
    <mergeCell ref="A2:D2"/>
    <mergeCell ref="A36:B36"/>
    <mergeCell ref="B3:C3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2"/>
  <sheetViews>
    <sheetView workbookViewId="0" topLeftCell="A88">
      <selection activeCell="D104" sqref="D104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642</v>
      </c>
      <c r="B1" s="73"/>
      <c r="C1" s="73"/>
      <c r="D1" s="73"/>
      <c r="E1" s="73"/>
    </row>
    <row r="2" spans="1:5" ht="27.75">
      <c r="A2" s="74" t="s">
        <v>643</v>
      </c>
      <c r="B2" s="75"/>
      <c r="C2" s="75"/>
      <c r="D2" s="75"/>
      <c r="E2" s="75"/>
    </row>
    <row r="3" spans="1:5" ht="17.25" thickBot="1">
      <c r="A3" s="49" t="s">
        <v>780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644</v>
      </c>
      <c r="B7" s="60"/>
      <c r="C7" s="7"/>
      <c r="D7" s="7"/>
      <c r="E7" s="7">
        <f>SUM(D8:D12)</f>
        <v>966025873</v>
      </c>
    </row>
    <row r="8" spans="1:5" ht="15.75">
      <c r="A8" s="57" t="s">
        <v>645</v>
      </c>
      <c r="B8" s="58"/>
      <c r="C8" s="8"/>
      <c r="D8" s="9">
        <v>9586867</v>
      </c>
      <c r="E8" s="8"/>
    </row>
    <row r="9" spans="1:5" ht="15.75">
      <c r="A9" s="57" t="s">
        <v>646</v>
      </c>
      <c r="B9" s="58"/>
      <c r="C9" s="8"/>
      <c r="D9" s="9">
        <v>344385123</v>
      </c>
      <c r="E9" s="8"/>
    </row>
    <row r="10" spans="1:5" ht="15.75">
      <c r="A10" s="57" t="s">
        <v>647</v>
      </c>
      <c r="B10" s="58"/>
      <c r="C10" s="7"/>
      <c r="D10" s="7">
        <v>529699595</v>
      </c>
      <c r="E10" s="7"/>
    </row>
    <row r="11" spans="1:5" ht="15.75">
      <c r="A11" s="59" t="s">
        <v>648</v>
      </c>
      <c r="B11" s="60"/>
      <c r="C11" s="7"/>
      <c r="D11" s="7">
        <v>82204288</v>
      </c>
      <c r="E11" s="7"/>
    </row>
    <row r="12" spans="1:5" ht="15.75">
      <c r="A12" s="59" t="s">
        <v>649</v>
      </c>
      <c r="B12" s="60"/>
      <c r="C12" s="7"/>
      <c r="D12" s="7">
        <v>150000</v>
      </c>
      <c r="E12" s="7"/>
    </row>
    <row r="13" spans="1:5" ht="15.75">
      <c r="A13" s="59" t="s">
        <v>650</v>
      </c>
      <c r="B13" s="60"/>
      <c r="C13" s="7"/>
      <c r="D13" s="7"/>
      <c r="E13" s="7">
        <f>SUM(+D16++D30+D32+D35+D38+D45+D44+D51+D48)</f>
        <v>90018428</v>
      </c>
    </row>
    <row r="14" spans="1:5" ht="15.75">
      <c r="A14" s="53" t="s">
        <v>651</v>
      </c>
      <c r="B14" s="54"/>
      <c r="C14" s="7"/>
      <c r="D14" s="7">
        <v>0</v>
      </c>
      <c r="E14" s="7"/>
    </row>
    <row r="15" spans="1:5" ht="15.75">
      <c r="A15" s="53" t="s">
        <v>652</v>
      </c>
      <c r="B15" s="54"/>
      <c r="C15" s="7"/>
      <c r="D15" s="7">
        <v>0</v>
      </c>
      <c r="E15" s="7"/>
    </row>
    <row r="16" spans="1:5" ht="15.75">
      <c r="A16" s="59" t="s">
        <v>653</v>
      </c>
      <c r="B16" s="60"/>
      <c r="C16" s="7"/>
      <c r="D16" s="7">
        <f>SUM(C17:C29)</f>
        <v>162000</v>
      </c>
      <c r="E16" s="7"/>
    </row>
    <row r="17" spans="1:5" ht="15.75">
      <c r="A17" s="10" t="s">
        <v>654</v>
      </c>
      <c r="B17" s="6"/>
      <c r="C17" s="7">
        <v>0</v>
      </c>
      <c r="D17" s="7"/>
      <c r="E17" s="7"/>
    </row>
    <row r="18" spans="1:5" ht="15.75">
      <c r="A18" s="10" t="s">
        <v>655</v>
      </c>
      <c r="B18" s="6"/>
      <c r="C18" s="7">
        <v>0</v>
      </c>
      <c r="D18" s="7"/>
      <c r="E18" s="7"/>
    </row>
    <row r="19" spans="1:5" ht="15.75">
      <c r="A19" s="10" t="s">
        <v>656</v>
      </c>
      <c r="B19" s="6"/>
      <c r="C19" s="7">
        <v>0</v>
      </c>
      <c r="D19" s="7">
        <v>0</v>
      </c>
      <c r="E19" s="7"/>
    </row>
    <row r="20" spans="1:5" ht="15.75">
      <c r="A20" s="10" t="s">
        <v>657</v>
      </c>
      <c r="B20" s="6"/>
      <c r="C20" s="7">
        <v>20000</v>
      </c>
      <c r="D20" s="7"/>
      <c r="E20" s="7"/>
    </row>
    <row r="21" spans="1:5" ht="15.75">
      <c r="A21" s="10" t="s">
        <v>781</v>
      </c>
      <c r="B21" s="6"/>
      <c r="C21" s="7">
        <v>60000</v>
      </c>
      <c r="D21" s="7"/>
      <c r="E21" s="7"/>
    </row>
    <row r="22" spans="1:5" ht="15.75">
      <c r="A22" s="10" t="s">
        <v>658</v>
      </c>
      <c r="B22" s="6"/>
      <c r="C22" s="7">
        <v>60000</v>
      </c>
      <c r="D22" s="7"/>
      <c r="E22" s="7"/>
    </row>
    <row r="23" spans="1:5" ht="15.75">
      <c r="A23" s="10" t="s">
        <v>659</v>
      </c>
      <c r="B23" s="6"/>
      <c r="C23" s="7">
        <v>8000</v>
      </c>
      <c r="D23" s="7"/>
      <c r="E23" s="7"/>
    </row>
    <row r="24" spans="1:5" ht="15.75">
      <c r="A24" s="10" t="s">
        <v>660</v>
      </c>
      <c r="B24" s="6"/>
      <c r="C24" s="7"/>
      <c r="D24" s="7"/>
      <c r="E24" s="7"/>
    </row>
    <row r="25" spans="1:5" ht="15.75">
      <c r="A25" s="10" t="s">
        <v>661</v>
      </c>
      <c r="B25" s="6"/>
      <c r="C25" s="7">
        <v>4000</v>
      </c>
      <c r="D25" s="7"/>
      <c r="E25" s="7"/>
    </row>
    <row r="26" spans="1:5" ht="15.75">
      <c r="A26" s="10" t="s">
        <v>662</v>
      </c>
      <c r="B26" s="6"/>
      <c r="C26" s="7"/>
      <c r="D26" s="7"/>
      <c r="E26" s="7"/>
    </row>
    <row r="27" spans="1:5" ht="15.75">
      <c r="A27" s="10" t="s">
        <v>663</v>
      </c>
      <c r="B27" s="6"/>
      <c r="C27" s="7">
        <v>0</v>
      </c>
      <c r="D27" s="7"/>
      <c r="E27" s="7"/>
    </row>
    <row r="28" spans="1:5" ht="15.75">
      <c r="A28" s="10" t="s">
        <v>664</v>
      </c>
      <c r="B28" s="6"/>
      <c r="C28" s="7">
        <v>10000</v>
      </c>
      <c r="D28" s="7"/>
      <c r="E28" s="7"/>
    </row>
    <row r="29" spans="1:5" ht="15.75">
      <c r="A29" s="44" t="s">
        <v>665</v>
      </c>
      <c r="B29" s="6"/>
      <c r="C29" s="7"/>
      <c r="D29" s="7"/>
      <c r="E29" s="7"/>
    </row>
    <row r="30" spans="1:5" ht="15.75">
      <c r="A30" s="59" t="s">
        <v>666</v>
      </c>
      <c r="B30" s="60"/>
      <c r="C30" s="7"/>
      <c r="D30" s="7">
        <f>C31</f>
        <v>0</v>
      </c>
      <c r="E30" s="7"/>
    </row>
    <row r="31" spans="1:5" ht="15.75">
      <c r="A31" s="44" t="s">
        <v>667</v>
      </c>
      <c r="B31" s="6"/>
      <c r="C31" s="7"/>
      <c r="D31" s="7"/>
      <c r="E31" s="7"/>
    </row>
    <row r="32" spans="1:5" ht="15.75">
      <c r="A32" s="59" t="s">
        <v>668</v>
      </c>
      <c r="B32" s="60"/>
      <c r="C32" s="7"/>
      <c r="D32" s="7">
        <f>SUM(C33-C34)</f>
        <v>281834</v>
      </c>
      <c r="E32" s="7"/>
    </row>
    <row r="33" spans="1:5" ht="15.75">
      <c r="A33" s="59" t="s">
        <v>669</v>
      </c>
      <c r="B33" s="60"/>
      <c r="C33" s="7">
        <v>829332</v>
      </c>
      <c r="D33" s="7"/>
      <c r="E33" s="7"/>
    </row>
    <row r="34" spans="1:5" ht="15.75">
      <c r="A34" s="59" t="s">
        <v>670</v>
      </c>
      <c r="B34" s="60"/>
      <c r="C34" s="7">
        <v>547498</v>
      </c>
      <c r="D34" s="7"/>
      <c r="E34" s="7"/>
    </row>
    <row r="35" spans="1:5" ht="15.75">
      <c r="A35" s="59" t="s">
        <v>671</v>
      </c>
      <c r="B35" s="60"/>
      <c r="C35" s="7"/>
      <c r="D35" s="7">
        <f>SUM(C36-C37)</f>
        <v>1530600</v>
      </c>
      <c r="E35" s="7"/>
    </row>
    <row r="36" spans="1:5" ht="15.75">
      <c r="A36" s="59" t="s">
        <v>669</v>
      </c>
      <c r="B36" s="60"/>
      <c r="C36" s="7">
        <v>1530600</v>
      </c>
      <c r="D36" s="7"/>
      <c r="E36" s="7"/>
    </row>
    <row r="37" spans="1:5" ht="15.75">
      <c r="A37" s="59" t="s">
        <v>670</v>
      </c>
      <c r="B37" s="60"/>
      <c r="C37" s="7"/>
      <c r="D37" s="7"/>
      <c r="E37" s="7"/>
    </row>
    <row r="38" spans="1:5" ht="15.75">
      <c r="A38" s="59" t="s">
        <v>672</v>
      </c>
      <c r="B38" s="60"/>
      <c r="C38" s="7"/>
      <c r="D38" s="7">
        <f>SUM(C39:C43)</f>
        <v>8012511</v>
      </c>
      <c r="E38" s="7"/>
    </row>
    <row r="39" spans="1:5" ht="15.75">
      <c r="A39" s="64" t="s">
        <v>673</v>
      </c>
      <c r="B39" s="65"/>
      <c r="C39" s="7">
        <v>1607608</v>
      </c>
      <c r="D39" s="7"/>
      <c r="E39" s="7"/>
    </row>
    <row r="40" spans="1:5" ht="15.75">
      <c r="A40" s="59" t="s">
        <v>674</v>
      </c>
      <c r="B40" s="60"/>
      <c r="C40" s="7">
        <v>5845264</v>
      </c>
      <c r="D40" s="7"/>
      <c r="E40" s="7"/>
    </row>
    <row r="41" spans="1:5" ht="15.75">
      <c r="A41" s="59" t="s">
        <v>675</v>
      </c>
      <c r="B41" s="60"/>
      <c r="C41" s="7">
        <v>449639</v>
      </c>
      <c r="D41" s="7"/>
      <c r="E41" s="11"/>
    </row>
    <row r="42" spans="1:5" ht="15.75">
      <c r="A42" s="59" t="s">
        <v>676</v>
      </c>
      <c r="B42" s="60"/>
      <c r="C42" s="7">
        <v>0</v>
      </c>
      <c r="D42" s="7"/>
      <c r="E42" s="11"/>
    </row>
    <row r="43" spans="1:5" ht="15.75">
      <c r="A43" s="64" t="s">
        <v>677</v>
      </c>
      <c r="B43" s="65"/>
      <c r="C43" s="7">
        <v>110000</v>
      </c>
      <c r="D43" s="7"/>
      <c r="E43" s="11"/>
    </row>
    <row r="44" spans="1:5" ht="15.75">
      <c r="A44" s="59" t="s">
        <v>678</v>
      </c>
      <c r="B44" s="60"/>
      <c r="C44" s="7"/>
      <c r="D44" s="7">
        <v>86528353</v>
      </c>
      <c r="E44" s="11"/>
    </row>
    <row r="45" spans="1:5" ht="15.75">
      <c r="A45" s="59" t="s">
        <v>679</v>
      </c>
      <c r="B45" s="60"/>
      <c r="C45" s="7"/>
      <c r="D45" s="7">
        <f>C46-C47</f>
        <v>-13907568</v>
      </c>
      <c r="E45" s="11"/>
    </row>
    <row r="46" spans="1:5" ht="15.75">
      <c r="A46" s="64" t="s">
        <v>680</v>
      </c>
      <c r="B46" s="65"/>
      <c r="C46" s="7">
        <v>107383579</v>
      </c>
      <c r="D46" s="7"/>
      <c r="E46" s="11"/>
    </row>
    <row r="47" spans="1:5" ht="15.75">
      <c r="A47" s="59" t="s">
        <v>681</v>
      </c>
      <c r="B47" s="60"/>
      <c r="C47" s="8">
        <v>121291147</v>
      </c>
      <c r="D47" s="9"/>
      <c r="E47" s="8"/>
    </row>
    <row r="48" spans="1:5" ht="15.75">
      <c r="A48" s="59" t="s">
        <v>682</v>
      </c>
      <c r="B48" s="60"/>
      <c r="C48" s="7"/>
      <c r="D48" s="8">
        <f>C49</f>
        <v>0</v>
      </c>
      <c r="E48" s="7"/>
    </row>
    <row r="49" spans="1:5" ht="15.75">
      <c r="A49" s="64" t="s">
        <v>683</v>
      </c>
      <c r="B49" s="65"/>
      <c r="C49" s="1">
        <v>0</v>
      </c>
      <c r="D49" s="8"/>
      <c r="E49" s="7"/>
    </row>
    <row r="50" spans="1:5" ht="15.75">
      <c r="A50" s="59" t="s">
        <v>684</v>
      </c>
      <c r="B50" s="60"/>
      <c r="C50" s="7"/>
      <c r="D50" s="8"/>
      <c r="E50" s="7"/>
    </row>
    <row r="51" spans="1:5" ht="15.75">
      <c r="A51" s="59" t="s">
        <v>685</v>
      </c>
      <c r="B51" s="60"/>
      <c r="C51" s="7"/>
      <c r="D51" s="8">
        <f>C52-C53</f>
        <v>7410698</v>
      </c>
      <c r="E51" s="7"/>
    </row>
    <row r="52" spans="1:5" ht="15.75">
      <c r="A52" s="64" t="s">
        <v>680</v>
      </c>
      <c r="B52" s="65"/>
      <c r="C52" s="7">
        <v>86202000</v>
      </c>
      <c r="D52" s="8"/>
      <c r="E52" s="7"/>
    </row>
    <row r="53" spans="1:5" ht="15.75">
      <c r="A53" s="59" t="s">
        <v>684</v>
      </c>
      <c r="B53" s="60"/>
      <c r="C53" s="7">
        <v>78791302</v>
      </c>
      <c r="D53" s="8"/>
      <c r="E53" s="7"/>
    </row>
    <row r="54" spans="1:5" ht="15.75">
      <c r="A54" s="66" t="s">
        <v>686</v>
      </c>
      <c r="B54" s="67"/>
      <c r="C54" s="7" t="s">
        <v>687</v>
      </c>
      <c r="D54" s="7"/>
      <c r="E54" s="7">
        <f>SUM(E7+E13)</f>
        <v>1056044301</v>
      </c>
    </row>
    <row r="55" spans="1:5" ht="15.75">
      <c r="A55" s="68" t="s">
        <v>688</v>
      </c>
      <c r="B55" s="60"/>
      <c r="C55" s="7"/>
      <c r="D55" s="7"/>
      <c r="E55" s="7"/>
    </row>
    <row r="56" spans="1:5" ht="15.75">
      <c r="A56" s="59" t="s">
        <v>689</v>
      </c>
      <c r="B56" s="60"/>
      <c r="C56" s="7"/>
      <c r="D56" s="7"/>
      <c r="E56" s="7">
        <f>SUM(D57:D101)</f>
        <v>69279137</v>
      </c>
    </row>
    <row r="57" spans="1:5" ht="15.75">
      <c r="A57" s="59" t="s">
        <v>690</v>
      </c>
      <c r="B57" s="60"/>
      <c r="C57" s="7"/>
      <c r="D57" s="7">
        <f>SUM(C58:C62)</f>
        <v>8012511</v>
      </c>
      <c r="E57" s="7"/>
    </row>
    <row r="58" spans="1:5" ht="15.75" customHeight="1">
      <c r="A58" s="64" t="s">
        <v>673</v>
      </c>
      <c r="B58" s="65"/>
      <c r="C58" s="7">
        <v>1607608</v>
      </c>
      <c r="D58" s="7"/>
      <c r="E58" s="7"/>
    </row>
    <row r="59" spans="1:5" ht="15.75" customHeight="1">
      <c r="A59" s="59" t="s">
        <v>674</v>
      </c>
      <c r="B59" s="60"/>
      <c r="C59" s="7">
        <v>5845264</v>
      </c>
      <c r="D59" s="7"/>
      <c r="E59" s="7"/>
    </row>
    <row r="60" spans="1:5" ht="15.75" customHeight="1">
      <c r="A60" s="59" t="s">
        <v>675</v>
      </c>
      <c r="B60" s="60"/>
      <c r="C60" s="7">
        <v>449639</v>
      </c>
      <c r="D60" s="7"/>
      <c r="E60" s="7"/>
    </row>
    <row r="61" spans="1:5" ht="15.75" customHeight="1">
      <c r="A61" s="59" t="s">
        <v>676</v>
      </c>
      <c r="B61" s="60"/>
      <c r="C61" s="7">
        <v>0</v>
      </c>
      <c r="D61" s="7"/>
      <c r="E61" s="7"/>
    </row>
    <row r="62" spans="1:5" ht="15.75" customHeight="1">
      <c r="A62" s="64" t="s">
        <v>677</v>
      </c>
      <c r="B62" s="65"/>
      <c r="C62" s="7">
        <v>110000</v>
      </c>
      <c r="D62" s="7"/>
      <c r="E62" s="7"/>
    </row>
    <row r="63" spans="1:5" ht="16.5" customHeight="1">
      <c r="A63" s="59" t="s">
        <v>691</v>
      </c>
      <c r="B63" s="60"/>
      <c r="C63" s="7"/>
      <c r="D63" s="7">
        <f>SUM(C64:C78)</f>
        <v>162000</v>
      </c>
      <c r="E63" s="7"/>
    </row>
    <row r="64" spans="1:5" ht="16.5" customHeight="1">
      <c r="A64" s="10" t="s">
        <v>654</v>
      </c>
      <c r="B64" s="6"/>
      <c r="C64" s="7">
        <v>0</v>
      </c>
      <c r="D64" s="7"/>
      <c r="E64" s="7"/>
    </row>
    <row r="65" spans="1:5" ht="16.5" customHeight="1">
      <c r="A65" s="10" t="s">
        <v>655</v>
      </c>
      <c r="B65" s="6"/>
      <c r="C65" s="7"/>
      <c r="D65" s="7"/>
      <c r="E65" s="7"/>
    </row>
    <row r="66" spans="1:5" ht="16.5" customHeight="1">
      <c r="A66" s="10" t="s">
        <v>656</v>
      </c>
      <c r="B66" s="6"/>
      <c r="C66" s="7">
        <v>0</v>
      </c>
      <c r="D66" s="7"/>
      <c r="E66" s="7"/>
    </row>
    <row r="67" spans="1:5" ht="16.5" customHeight="1">
      <c r="A67" s="10" t="s">
        <v>657</v>
      </c>
      <c r="B67" s="6"/>
      <c r="C67" s="7">
        <v>20000</v>
      </c>
      <c r="D67" s="7"/>
      <c r="E67" s="7"/>
    </row>
    <row r="68" spans="1:5" ht="16.5" customHeight="1">
      <c r="A68" s="10" t="s">
        <v>781</v>
      </c>
      <c r="B68" s="6"/>
      <c r="C68" s="7">
        <v>60000</v>
      </c>
      <c r="D68" s="7"/>
      <c r="E68" s="7"/>
    </row>
    <row r="69" spans="1:5" ht="16.5" customHeight="1">
      <c r="A69" s="10" t="s">
        <v>658</v>
      </c>
      <c r="B69" s="6"/>
      <c r="C69" s="7">
        <v>60000</v>
      </c>
      <c r="D69" s="7"/>
      <c r="E69" s="7"/>
    </row>
    <row r="70" spans="1:5" ht="16.5" customHeight="1">
      <c r="A70" s="10" t="s">
        <v>659</v>
      </c>
      <c r="B70" s="6"/>
      <c r="C70" s="7">
        <v>8000</v>
      </c>
      <c r="D70" s="7"/>
      <c r="E70" s="7"/>
    </row>
    <row r="71" spans="1:5" ht="16.5" customHeight="1">
      <c r="A71" s="10" t="s">
        <v>660</v>
      </c>
      <c r="B71" s="6"/>
      <c r="C71" s="48"/>
      <c r="D71" s="7"/>
      <c r="E71" s="7"/>
    </row>
    <row r="72" spans="1:5" ht="16.5" customHeight="1">
      <c r="A72" s="10" t="s">
        <v>661</v>
      </c>
      <c r="B72" s="6"/>
      <c r="C72" s="7">
        <v>4000</v>
      </c>
      <c r="D72" s="7"/>
      <c r="E72" s="7"/>
    </row>
    <row r="73" spans="1:5" ht="16.5" customHeight="1">
      <c r="A73" s="59" t="s">
        <v>663</v>
      </c>
      <c r="B73" s="60"/>
      <c r="C73" s="7"/>
      <c r="D73" s="7"/>
      <c r="E73" s="7"/>
    </row>
    <row r="74" spans="1:5" ht="16.5" customHeight="1">
      <c r="A74" s="10" t="s">
        <v>662</v>
      </c>
      <c r="B74" s="6"/>
      <c r="C74" s="7"/>
      <c r="D74" s="7"/>
      <c r="E74" s="7"/>
    </row>
    <row r="75" spans="1:5" ht="16.5" customHeight="1">
      <c r="A75" s="10" t="s">
        <v>664</v>
      </c>
      <c r="B75" s="6"/>
      <c r="C75" s="7">
        <v>10000</v>
      </c>
      <c r="D75" s="7"/>
      <c r="E75" s="7"/>
    </row>
    <row r="76" spans="1:5" ht="16.5" customHeight="1">
      <c r="A76" s="59" t="s">
        <v>692</v>
      </c>
      <c r="B76" s="60"/>
      <c r="C76" s="7"/>
      <c r="D76" s="7"/>
      <c r="E76" s="7"/>
    </row>
    <row r="77" spans="1:5" ht="16.5" customHeight="1">
      <c r="A77" s="59" t="s">
        <v>693</v>
      </c>
      <c r="B77" s="60"/>
      <c r="C77" s="7"/>
      <c r="D77" s="7"/>
      <c r="E77" s="7"/>
    </row>
    <row r="78" spans="1:5" ht="16.5" customHeight="1">
      <c r="A78" s="47" t="s">
        <v>694</v>
      </c>
      <c r="B78" s="46"/>
      <c r="C78" s="7">
        <v>0</v>
      </c>
      <c r="D78" s="7"/>
      <c r="E78" s="7"/>
    </row>
    <row r="79" spans="1:5" ht="16.5" customHeight="1">
      <c r="A79" s="59" t="s">
        <v>695</v>
      </c>
      <c r="B79" s="60"/>
      <c r="C79" s="7"/>
      <c r="D79" s="7">
        <f>SUM(C80-C81)</f>
        <v>-1130700</v>
      </c>
      <c r="E79" s="7"/>
    </row>
    <row r="80" spans="1:5" ht="15.75">
      <c r="A80" s="64" t="s">
        <v>696</v>
      </c>
      <c r="B80" s="65"/>
      <c r="C80" s="7">
        <v>0</v>
      </c>
      <c r="D80" s="7"/>
      <c r="E80" s="7"/>
    </row>
    <row r="81" spans="1:5" ht="15.75">
      <c r="A81" s="59" t="s">
        <v>697</v>
      </c>
      <c r="B81" s="60"/>
      <c r="C81" s="7">
        <v>1130700</v>
      </c>
      <c r="D81" s="7"/>
      <c r="E81" s="7"/>
    </row>
    <row r="82" spans="1:5" ht="19.5" customHeight="1">
      <c r="A82" s="59" t="s">
        <v>698</v>
      </c>
      <c r="B82" s="60"/>
      <c r="C82" s="7"/>
      <c r="D82" s="7">
        <f>SUM(C83-C84)</f>
        <v>152246</v>
      </c>
      <c r="E82" s="12"/>
    </row>
    <row r="83" spans="1:5" ht="18.75">
      <c r="A83" s="64" t="s">
        <v>696</v>
      </c>
      <c r="B83" s="65"/>
      <c r="C83" s="7">
        <v>2251818</v>
      </c>
      <c r="D83" s="7"/>
      <c r="E83" s="13"/>
    </row>
    <row r="84" spans="1:5" ht="18.75">
      <c r="A84" s="59" t="s">
        <v>697</v>
      </c>
      <c r="B84" s="60"/>
      <c r="C84" s="7">
        <v>2099572</v>
      </c>
      <c r="D84" s="7"/>
      <c r="E84" s="12"/>
    </row>
    <row r="85" spans="1:5" ht="19.5" customHeight="1" hidden="1">
      <c r="A85" s="59" t="s">
        <v>699</v>
      </c>
      <c r="B85" s="60"/>
      <c r="C85" s="7"/>
      <c r="D85" s="7">
        <f>SUM(C86-C87)</f>
        <v>0</v>
      </c>
      <c r="E85" s="12"/>
    </row>
    <row r="86" spans="1:5" ht="18.75" hidden="1">
      <c r="A86" s="64" t="s">
        <v>700</v>
      </c>
      <c r="B86" s="65"/>
      <c r="C86" s="7"/>
      <c r="D86" s="7"/>
      <c r="E86" s="13"/>
    </row>
    <row r="87" spans="1:5" ht="18.75" hidden="1">
      <c r="A87" s="59" t="s">
        <v>697</v>
      </c>
      <c r="B87" s="60"/>
      <c r="C87" s="8"/>
      <c r="D87" s="7"/>
      <c r="E87" s="12"/>
    </row>
    <row r="88" spans="1:5" ht="18.75">
      <c r="A88" s="59" t="s">
        <v>701</v>
      </c>
      <c r="B88" s="60"/>
      <c r="C88" s="7"/>
      <c r="D88" s="7">
        <f>SUM(C89-C90)</f>
        <v>0</v>
      </c>
      <c r="E88" s="12"/>
    </row>
    <row r="89" spans="1:5" ht="19.5" customHeight="1">
      <c r="A89" s="64" t="s">
        <v>700</v>
      </c>
      <c r="B89" s="65"/>
      <c r="C89" s="7">
        <v>0</v>
      </c>
      <c r="D89" s="7"/>
      <c r="E89" s="13"/>
    </row>
    <row r="90" spans="1:5" ht="18.75">
      <c r="A90" s="59" t="s">
        <v>697</v>
      </c>
      <c r="B90" s="60"/>
      <c r="C90" s="8">
        <v>0</v>
      </c>
      <c r="D90" s="7"/>
      <c r="E90" s="12"/>
    </row>
    <row r="91" spans="1:5" ht="15.75">
      <c r="A91" s="59" t="s">
        <v>702</v>
      </c>
      <c r="B91" s="60"/>
      <c r="C91" s="7"/>
      <c r="D91" s="7">
        <f>SUM(C92:C97)</f>
        <v>61582124</v>
      </c>
      <c r="E91" s="7"/>
    </row>
    <row r="92" spans="1:5" ht="15.75">
      <c r="A92" s="63" t="s">
        <v>703</v>
      </c>
      <c r="B92" s="62"/>
      <c r="C92" s="7">
        <v>7306</v>
      </c>
      <c r="D92" s="7"/>
      <c r="E92" s="7"/>
    </row>
    <row r="93" spans="1:5" ht="15.75">
      <c r="A93" s="63" t="s">
        <v>704</v>
      </c>
      <c r="B93" s="62"/>
      <c r="C93" s="7">
        <v>1483095</v>
      </c>
      <c r="D93" s="7"/>
      <c r="E93" s="7"/>
    </row>
    <row r="94" spans="1:5" ht="18.75">
      <c r="A94" s="61" t="s">
        <v>705</v>
      </c>
      <c r="B94" s="62"/>
      <c r="C94" s="7">
        <v>13808905</v>
      </c>
      <c r="D94" s="16"/>
      <c r="E94" s="16"/>
    </row>
    <row r="95" spans="1:5" ht="15.75">
      <c r="A95" s="61" t="s">
        <v>706</v>
      </c>
      <c r="B95" s="62"/>
      <c r="C95" s="7">
        <v>41682035</v>
      </c>
      <c r="D95" s="7"/>
      <c r="E95" s="7"/>
    </row>
    <row r="96" spans="1:5" ht="15.75">
      <c r="A96" s="61" t="s">
        <v>707</v>
      </c>
      <c r="B96" s="62"/>
      <c r="C96" s="7">
        <v>221081</v>
      </c>
      <c r="D96" s="7"/>
      <c r="E96" s="7"/>
    </row>
    <row r="97" spans="1:5" ht="15.75">
      <c r="A97" s="61" t="s">
        <v>708</v>
      </c>
      <c r="B97" s="62"/>
      <c r="C97" s="7">
        <v>4379702</v>
      </c>
      <c r="D97" s="7"/>
      <c r="E97" s="7"/>
    </row>
    <row r="98" spans="1:5" ht="15.75">
      <c r="A98" s="59" t="s">
        <v>709</v>
      </c>
      <c r="B98" s="60"/>
      <c r="C98" s="7"/>
      <c r="D98" s="7">
        <f>C99+C100</f>
        <v>0</v>
      </c>
      <c r="E98" s="7"/>
    </row>
    <row r="99" spans="1:5" ht="15.75">
      <c r="A99" s="14" t="s">
        <v>710</v>
      </c>
      <c r="B99" s="15"/>
      <c r="C99" s="7">
        <v>0</v>
      </c>
      <c r="D99" s="7"/>
      <c r="E99" s="7"/>
    </row>
    <row r="100" spans="1:5" ht="15.75">
      <c r="A100" s="14" t="s">
        <v>711</v>
      </c>
      <c r="B100" s="15"/>
      <c r="C100" s="7">
        <v>0</v>
      </c>
      <c r="D100" s="7"/>
      <c r="E100" s="7"/>
    </row>
    <row r="101" spans="1:5" ht="15.75">
      <c r="A101" s="59" t="s">
        <v>712</v>
      </c>
      <c r="B101" s="60"/>
      <c r="C101" s="7"/>
      <c r="D101" s="7">
        <f>SUM(C102:C112)</f>
        <v>500956</v>
      </c>
      <c r="E101" s="7"/>
    </row>
    <row r="102" spans="1:5" ht="15.75">
      <c r="A102" s="61" t="s">
        <v>713</v>
      </c>
      <c r="B102" s="62"/>
      <c r="C102" s="7">
        <v>0</v>
      </c>
      <c r="D102" s="7"/>
      <c r="E102" s="7"/>
    </row>
    <row r="103" spans="1:5" ht="15.75">
      <c r="A103" s="61" t="s">
        <v>714</v>
      </c>
      <c r="B103" s="62"/>
      <c r="C103" s="7">
        <v>0</v>
      </c>
      <c r="D103" s="7"/>
      <c r="E103" s="7"/>
    </row>
    <row r="104" spans="1:5" ht="15.75">
      <c r="A104" s="14" t="s">
        <v>710</v>
      </c>
      <c r="B104" s="15"/>
      <c r="C104" s="7">
        <v>470956</v>
      </c>
      <c r="D104" s="7"/>
      <c r="E104" s="7"/>
    </row>
    <row r="105" spans="1:5" ht="15.75">
      <c r="A105" s="14" t="s">
        <v>711</v>
      </c>
      <c r="B105" s="15"/>
      <c r="C105" s="7">
        <v>30000</v>
      </c>
      <c r="D105" s="7"/>
      <c r="E105" s="7"/>
    </row>
    <row r="106" spans="1:5" ht="15.75">
      <c r="A106" s="61" t="s">
        <v>715</v>
      </c>
      <c r="B106" s="62"/>
      <c r="C106" s="7">
        <v>0</v>
      </c>
      <c r="D106" s="7"/>
      <c r="E106" s="7"/>
    </row>
    <row r="107" spans="1:5" ht="15.75">
      <c r="A107" s="61" t="s">
        <v>716</v>
      </c>
      <c r="B107" s="62"/>
      <c r="C107" s="7"/>
      <c r="D107" s="7"/>
      <c r="E107" s="7"/>
    </row>
    <row r="108" spans="1:5" ht="15.75">
      <c r="A108" s="14" t="s">
        <v>717</v>
      </c>
      <c r="B108" s="15"/>
      <c r="C108" s="7">
        <v>0</v>
      </c>
      <c r="D108" s="7"/>
      <c r="E108" s="7"/>
    </row>
    <row r="109" spans="1:5" ht="15.75">
      <c r="A109" s="14" t="s">
        <v>718</v>
      </c>
      <c r="B109" s="15"/>
      <c r="C109" s="7">
        <v>0</v>
      </c>
      <c r="D109" s="7"/>
      <c r="E109" s="7"/>
    </row>
    <row r="110" spans="1:5" ht="15.75">
      <c r="A110" s="61" t="s">
        <v>716</v>
      </c>
      <c r="B110" s="62"/>
      <c r="C110" s="7">
        <v>0</v>
      </c>
      <c r="D110" s="7"/>
      <c r="E110" s="7"/>
    </row>
    <row r="111" spans="1:5" ht="15.75">
      <c r="A111" s="61" t="s">
        <v>719</v>
      </c>
      <c r="B111" s="62"/>
      <c r="C111" s="7">
        <v>0</v>
      </c>
      <c r="D111" s="7"/>
      <c r="E111" s="7"/>
    </row>
    <row r="112" spans="1:5" ht="15.75">
      <c r="A112" s="14" t="s">
        <v>720</v>
      </c>
      <c r="B112" s="15"/>
      <c r="C112" s="7"/>
      <c r="D112" s="7"/>
      <c r="E112" s="7"/>
    </row>
    <row r="113" spans="1:5" ht="15.75">
      <c r="A113" s="59" t="s">
        <v>721</v>
      </c>
      <c r="B113" s="60"/>
      <c r="C113" s="7">
        <v>1791341</v>
      </c>
      <c r="D113" s="8"/>
      <c r="E113" s="7">
        <f>SUM(D114:D118)</f>
        <v>986765164</v>
      </c>
    </row>
    <row r="114" spans="1:5" ht="15.75">
      <c r="A114" s="57" t="s">
        <v>645</v>
      </c>
      <c r="B114" s="58"/>
      <c r="C114" s="7"/>
      <c r="D114" s="8">
        <v>9839021</v>
      </c>
      <c r="E114" s="8"/>
    </row>
    <row r="115" spans="1:5" ht="15.75">
      <c r="A115" s="57" t="s">
        <v>646</v>
      </c>
      <c r="B115" s="58"/>
      <c r="C115" s="7"/>
      <c r="D115" s="8">
        <v>330483287</v>
      </c>
      <c r="E115" s="8"/>
    </row>
    <row r="116" spans="1:5" ht="15.75">
      <c r="A116" s="57" t="s">
        <v>647</v>
      </c>
      <c r="B116" s="58"/>
      <c r="C116" s="7"/>
      <c r="D116" s="7">
        <v>564344851</v>
      </c>
      <c r="E116" s="7"/>
    </row>
    <row r="117" spans="1:5" ht="15.75">
      <c r="A117" s="59" t="s">
        <v>648</v>
      </c>
      <c r="B117" s="60"/>
      <c r="C117" s="7"/>
      <c r="D117" s="7">
        <v>81948005</v>
      </c>
      <c r="E117" s="7"/>
    </row>
    <row r="118" spans="1:5" ht="15.75">
      <c r="A118" s="59" t="s">
        <v>722</v>
      </c>
      <c r="B118" s="60"/>
      <c r="C118" s="7"/>
      <c r="D118" s="7">
        <v>150000</v>
      </c>
      <c r="E118" s="7"/>
    </row>
    <row r="119" spans="1:5" ht="16.5" thickBot="1">
      <c r="A119" s="55" t="s">
        <v>723</v>
      </c>
      <c r="B119" s="56"/>
      <c r="C119" s="17"/>
      <c r="D119" s="18"/>
      <c r="E119" s="18">
        <f>SUM(E56+E113)</f>
        <v>1056044301</v>
      </c>
    </row>
    <row r="120" spans="1:5" ht="15.75">
      <c r="A120" s="19"/>
      <c r="B120" s="19"/>
      <c r="C120" s="20"/>
      <c r="D120" s="20"/>
      <c r="E120" s="20"/>
    </row>
    <row r="132" ht="15.75" customHeight="1">
      <c r="F132" s="45" t="s">
        <v>724</v>
      </c>
    </row>
  </sheetData>
  <mergeCells count="86">
    <mergeCell ref="A102:B102"/>
    <mergeCell ref="A103:B103"/>
    <mergeCell ref="A6:B6"/>
    <mergeCell ref="A7:B7"/>
    <mergeCell ref="A8:B8"/>
    <mergeCell ref="A9:B9"/>
    <mergeCell ref="A10:B10"/>
    <mergeCell ref="A11:B11"/>
    <mergeCell ref="A12:B12"/>
    <mergeCell ref="A13:B13"/>
    <mergeCell ref="A1:E1"/>
    <mergeCell ref="A2:E2"/>
    <mergeCell ref="A3:E3"/>
    <mergeCell ref="A4:B5"/>
    <mergeCell ref="C4:E4"/>
    <mergeCell ref="A16:B16"/>
    <mergeCell ref="A32:B32"/>
    <mergeCell ref="A33:B33"/>
    <mergeCell ref="A34:B34"/>
    <mergeCell ref="A30:B30"/>
    <mergeCell ref="A35:B35"/>
    <mergeCell ref="A36:B36"/>
    <mergeCell ref="A37:B37"/>
    <mergeCell ref="A38:B38"/>
    <mergeCell ref="A39:B39"/>
    <mergeCell ref="A40:B40"/>
    <mergeCell ref="A41:B41"/>
    <mergeCell ref="A43:B43"/>
    <mergeCell ref="A42:B42"/>
    <mergeCell ref="A44:B44"/>
    <mergeCell ref="A45:B45"/>
    <mergeCell ref="A46:B46"/>
    <mergeCell ref="A47:B47"/>
    <mergeCell ref="A48:B48"/>
    <mergeCell ref="A50:B50"/>
    <mergeCell ref="A51:B51"/>
    <mergeCell ref="A52:B52"/>
    <mergeCell ref="A49:B49"/>
    <mergeCell ref="A53:B53"/>
    <mergeCell ref="A54:B54"/>
    <mergeCell ref="A55:B55"/>
    <mergeCell ref="A56:B56"/>
    <mergeCell ref="A57:B57"/>
    <mergeCell ref="A58:B58"/>
    <mergeCell ref="A59:B59"/>
    <mergeCell ref="A61:B61"/>
    <mergeCell ref="A60:B60"/>
    <mergeCell ref="A62:B62"/>
    <mergeCell ref="A63:B63"/>
    <mergeCell ref="A79:B79"/>
    <mergeCell ref="A80:B80"/>
    <mergeCell ref="A73:B73"/>
    <mergeCell ref="A77:B77"/>
    <mergeCell ref="A76:B76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114:B114"/>
    <mergeCell ref="A93:B93"/>
    <mergeCell ref="A94:B94"/>
    <mergeCell ref="A95:B95"/>
    <mergeCell ref="A96:B96"/>
    <mergeCell ref="A98:B98"/>
    <mergeCell ref="A110:B110"/>
    <mergeCell ref="A106:B106"/>
    <mergeCell ref="A111:B111"/>
    <mergeCell ref="A107:B107"/>
    <mergeCell ref="A14:B14"/>
    <mergeCell ref="A15:B15"/>
    <mergeCell ref="A119:B119"/>
    <mergeCell ref="A115:B115"/>
    <mergeCell ref="A116:B116"/>
    <mergeCell ref="A117:B117"/>
    <mergeCell ref="A118:B118"/>
    <mergeCell ref="A97:B97"/>
    <mergeCell ref="A101:B101"/>
    <mergeCell ref="A113:B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33" sqref="D33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725</v>
      </c>
      <c r="B1" s="73"/>
      <c r="C1" s="73"/>
      <c r="D1" s="73"/>
    </row>
    <row r="2" spans="1:4" ht="24" customHeight="1">
      <c r="A2" s="74" t="s">
        <v>726</v>
      </c>
      <c r="B2" s="75"/>
      <c r="C2" s="75"/>
      <c r="D2" s="75"/>
    </row>
    <row r="3" spans="1:4" ht="17.25" thickBot="1">
      <c r="A3" s="2" t="s">
        <v>727</v>
      </c>
      <c r="B3" s="84" t="s">
        <v>782</v>
      </c>
      <c r="C3" s="85"/>
      <c r="D3" s="2" t="s">
        <v>728</v>
      </c>
    </row>
    <row r="4" spans="1:4" ht="21" customHeight="1" thickBot="1">
      <c r="A4" s="21" t="s">
        <v>729</v>
      </c>
      <c r="B4" s="22" t="s">
        <v>730</v>
      </c>
      <c r="C4" s="4" t="s">
        <v>731</v>
      </c>
      <c r="D4" s="3" t="s">
        <v>730</v>
      </c>
    </row>
    <row r="5" spans="1:4" ht="15.75" customHeight="1">
      <c r="A5" s="23" t="s">
        <v>732</v>
      </c>
      <c r="B5" s="24">
        <v>9839021</v>
      </c>
      <c r="C5" s="25" t="s">
        <v>733</v>
      </c>
      <c r="D5" s="26">
        <v>43196942</v>
      </c>
    </row>
    <row r="6" spans="1:4" ht="15.75" customHeight="1">
      <c r="A6" s="23" t="s">
        <v>734</v>
      </c>
      <c r="B6" s="27">
        <v>16162560</v>
      </c>
      <c r="C6" s="25" t="s">
        <v>735</v>
      </c>
      <c r="D6" s="28">
        <v>46501537</v>
      </c>
    </row>
    <row r="7" spans="1:4" ht="15.75" customHeight="1">
      <c r="A7" s="23" t="s">
        <v>736</v>
      </c>
      <c r="B7" s="27">
        <v>18463737</v>
      </c>
      <c r="C7" s="25" t="s">
        <v>737</v>
      </c>
      <c r="D7" s="28">
        <v>4110600</v>
      </c>
    </row>
    <row r="8" spans="1:4" ht="15.75" customHeight="1">
      <c r="A8" s="23" t="s">
        <v>738</v>
      </c>
      <c r="B8" s="27">
        <v>286307263</v>
      </c>
      <c r="C8" s="25" t="s">
        <v>739</v>
      </c>
      <c r="D8" s="28">
        <v>16162560</v>
      </c>
    </row>
    <row r="9" spans="1:4" ht="15.75" customHeight="1">
      <c r="A9" s="23" t="s">
        <v>740</v>
      </c>
      <c r="B9" s="27">
        <v>311510917</v>
      </c>
      <c r="C9" s="25" t="s">
        <v>741</v>
      </c>
      <c r="D9" s="28">
        <v>304771000</v>
      </c>
    </row>
    <row r="10" spans="1:4" ht="15.75" customHeight="1">
      <c r="A10" s="23" t="s">
        <v>742</v>
      </c>
      <c r="B10" s="27">
        <v>105757824</v>
      </c>
      <c r="C10" s="25" t="s">
        <v>743</v>
      </c>
      <c r="D10" s="28">
        <f>SUM(D11:D15)</f>
        <v>311510917</v>
      </c>
    </row>
    <row r="11" spans="1:4" ht="15.75" customHeight="1">
      <c r="A11" s="23" t="s">
        <v>744</v>
      </c>
      <c r="B11" s="27">
        <v>44576537</v>
      </c>
      <c r="C11" s="29" t="s">
        <v>745</v>
      </c>
      <c r="D11" s="28">
        <v>14992942</v>
      </c>
    </row>
    <row r="12" spans="1:4" ht="15.75" customHeight="1">
      <c r="A12" s="23" t="s">
        <v>746</v>
      </c>
      <c r="B12" s="27">
        <v>1925000</v>
      </c>
      <c r="C12" s="29" t="s">
        <v>747</v>
      </c>
      <c r="D12" s="28">
        <v>279316799</v>
      </c>
    </row>
    <row r="13" spans="1:4" ht="15.75" customHeight="1">
      <c r="A13" s="23" t="s">
        <v>748</v>
      </c>
      <c r="B13" s="27">
        <v>330483287</v>
      </c>
      <c r="C13" s="29" t="s">
        <v>749</v>
      </c>
      <c r="D13" s="28">
        <v>0</v>
      </c>
    </row>
    <row r="14" spans="1:4" ht="15.75" customHeight="1">
      <c r="A14" s="23" t="s">
        <v>750</v>
      </c>
      <c r="B14" s="27">
        <v>564344851</v>
      </c>
      <c r="C14" s="29" t="s">
        <v>751</v>
      </c>
      <c r="D14" s="28">
        <v>3310000</v>
      </c>
    </row>
    <row r="15" spans="1:4" ht="15.75" customHeight="1">
      <c r="A15" s="23" t="s">
        <v>752</v>
      </c>
      <c r="B15" s="27">
        <v>81948005</v>
      </c>
      <c r="C15" s="29" t="s">
        <v>753</v>
      </c>
      <c r="D15" s="28">
        <v>13891176</v>
      </c>
    </row>
    <row r="16" spans="1:4" ht="15.75" customHeight="1">
      <c r="A16" s="23"/>
      <c r="B16" s="27"/>
      <c r="C16" s="23" t="s">
        <v>754</v>
      </c>
      <c r="D16" s="28">
        <v>105757824</v>
      </c>
    </row>
    <row r="17" spans="1:4" ht="15.75" customHeight="1">
      <c r="A17" s="23" t="s">
        <v>755</v>
      </c>
      <c r="B17" s="27">
        <v>150000</v>
      </c>
      <c r="C17" s="25" t="s">
        <v>756</v>
      </c>
      <c r="D17" s="28">
        <v>330574706</v>
      </c>
    </row>
    <row r="18" spans="1:4" ht="15.75" customHeight="1">
      <c r="A18" s="23"/>
      <c r="B18" s="27"/>
      <c r="C18" s="25" t="s">
        <v>757</v>
      </c>
      <c r="D18" s="28">
        <v>1305589</v>
      </c>
    </row>
    <row r="19" spans="1:4" ht="15.75" customHeight="1">
      <c r="A19" s="23" t="s">
        <v>758</v>
      </c>
      <c r="B19" s="27">
        <v>0</v>
      </c>
      <c r="C19" s="25" t="s">
        <v>759</v>
      </c>
      <c r="D19" s="28">
        <v>11883447</v>
      </c>
    </row>
    <row r="20" spans="1:4" ht="15.75" customHeight="1">
      <c r="A20" s="23" t="s">
        <v>760</v>
      </c>
      <c r="B20" s="27">
        <v>0</v>
      </c>
      <c r="C20" s="25" t="s">
        <v>761</v>
      </c>
      <c r="D20" s="28">
        <v>917484428</v>
      </c>
    </row>
    <row r="21" spans="1:4" ht="15.75" customHeight="1">
      <c r="A21" s="23" t="s">
        <v>762</v>
      </c>
      <c r="B21" s="27">
        <v>6904854</v>
      </c>
      <c r="C21" s="25" t="s">
        <v>763</v>
      </c>
      <c r="D21" s="28">
        <v>1356862769</v>
      </c>
    </row>
    <row r="22" spans="1:4" ht="15.75" customHeight="1">
      <c r="A22" s="23" t="s">
        <v>764</v>
      </c>
      <c r="B22" s="27">
        <v>800</v>
      </c>
      <c r="C22" s="25" t="s">
        <v>765</v>
      </c>
      <c r="D22" s="28">
        <v>0</v>
      </c>
    </row>
    <row r="23" spans="1:4" ht="15.75" customHeight="1">
      <c r="A23" s="23" t="s">
        <v>766</v>
      </c>
      <c r="B23" s="27">
        <v>87884560</v>
      </c>
      <c r="C23" s="25" t="s">
        <v>767</v>
      </c>
      <c r="D23" s="28">
        <v>83307296</v>
      </c>
    </row>
    <row r="24" spans="1:4" ht="15.75" customHeight="1">
      <c r="A24" s="23" t="s">
        <v>768</v>
      </c>
      <c r="B24" s="27">
        <v>917484428</v>
      </c>
      <c r="C24" s="25" t="s">
        <v>769</v>
      </c>
      <c r="D24" s="28">
        <v>7024560</v>
      </c>
    </row>
    <row r="25" spans="1:4" ht="15.75" customHeight="1">
      <c r="A25" s="23" t="s">
        <v>770</v>
      </c>
      <c r="B25" s="27">
        <f>SUM(B26:B31)</f>
        <v>756711331</v>
      </c>
      <c r="C25" s="25" t="s">
        <v>771</v>
      </c>
      <c r="D25" s="28">
        <v>800</v>
      </c>
    </row>
    <row r="26" spans="1:4" ht="15.75" customHeight="1">
      <c r="A26" s="23" t="s">
        <v>772</v>
      </c>
      <c r="B26" s="27">
        <v>19789262</v>
      </c>
      <c r="C26" s="25"/>
      <c r="D26" s="28"/>
    </row>
    <row r="27" spans="1:4" ht="15.75" customHeight="1">
      <c r="A27" s="23" t="s">
        <v>773</v>
      </c>
      <c r="B27" s="27">
        <v>3897835</v>
      </c>
      <c r="C27" s="25"/>
      <c r="D27" s="28"/>
    </row>
    <row r="28" spans="1:4" ht="15.75" customHeight="1">
      <c r="A28" s="30" t="s">
        <v>774</v>
      </c>
      <c r="B28" s="27">
        <v>191001868</v>
      </c>
      <c r="C28" s="29"/>
      <c r="D28" s="28"/>
    </row>
    <row r="29" spans="1:4" ht="15.75" customHeight="1">
      <c r="A29" s="23" t="s">
        <v>775</v>
      </c>
      <c r="B29" s="27">
        <v>63728538</v>
      </c>
      <c r="C29" s="29"/>
      <c r="D29" s="28"/>
    </row>
    <row r="30" spans="1:4" ht="15.75" customHeight="1">
      <c r="A30" s="23" t="s">
        <v>776</v>
      </c>
      <c r="B30" s="27">
        <v>2874244</v>
      </c>
      <c r="C30" s="29"/>
      <c r="D30" s="28"/>
    </row>
    <row r="31" spans="1:4" ht="15.75" customHeight="1">
      <c r="A31" s="23" t="s">
        <v>777</v>
      </c>
      <c r="B31" s="27">
        <v>475419584</v>
      </c>
      <c r="C31" s="29"/>
      <c r="D31" s="28"/>
    </row>
    <row r="32" spans="1:4" ht="15.75" customHeight="1">
      <c r="A32" s="31"/>
      <c r="B32" s="32"/>
      <c r="C32" s="33"/>
      <c r="D32" s="34"/>
    </row>
    <row r="33" spans="1:4" ht="16.5" thickBot="1">
      <c r="A33" s="35" t="s">
        <v>101</v>
      </c>
      <c r="B33" s="36">
        <f>SUM(B5:B25)</f>
        <v>3540454975</v>
      </c>
      <c r="C33" s="37"/>
      <c r="D33" s="36">
        <f>SUM(D16:D25)+SUM(D5:D10)</f>
        <v>3540454975</v>
      </c>
    </row>
    <row r="34" ht="16.5" thickBot="1">
      <c r="A34" s="38"/>
    </row>
    <row r="35" spans="1:4" ht="15.75">
      <c r="A35" s="39" t="s">
        <v>778</v>
      </c>
      <c r="B35" s="40"/>
      <c r="C35" s="40"/>
      <c r="D35" s="41"/>
    </row>
    <row r="36" spans="1:4" ht="16.5" thickBot="1">
      <c r="A36" s="82" t="s">
        <v>779</v>
      </c>
      <c r="B36" s="83"/>
      <c r="C36" s="42"/>
      <c r="D36" s="43"/>
    </row>
  </sheetData>
  <mergeCells count="4">
    <mergeCell ref="A1:D1"/>
    <mergeCell ref="A2:D2"/>
    <mergeCell ref="A36:B36"/>
    <mergeCell ref="B3:C3"/>
  </mergeCells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2"/>
  <sheetViews>
    <sheetView workbookViewId="0" topLeftCell="C109">
      <selection activeCell="D79" sqref="D79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783</v>
      </c>
      <c r="B1" s="73"/>
      <c r="C1" s="73"/>
      <c r="D1" s="73"/>
      <c r="E1" s="73"/>
    </row>
    <row r="2" spans="1:5" ht="27.75">
      <c r="A2" s="74" t="s">
        <v>784</v>
      </c>
      <c r="B2" s="75"/>
      <c r="C2" s="75"/>
      <c r="D2" s="75"/>
      <c r="E2" s="75"/>
    </row>
    <row r="3" spans="1:5" ht="17.25" thickBot="1">
      <c r="A3" s="49" t="s">
        <v>922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785</v>
      </c>
      <c r="B7" s="60"/>
      <c r="C7" s="7"/>
      <c r="D7" s="7"/>
      <c r="E7" s="7">
        <f>SUM(D8:D12)</f>
        <v>986765164</v>
      </c>
    </row>
    <row r="8" spans="1:5" ht="15.75">
      <c r="A8" s="57" t="s">
        <v>786</v>
      </c>
      <c r="B8" s="58"/>
      <c r="C8" s="8"/>
      <c r="D8" s="9">
        <v>9839021</v>
      </c>
      <c r="E8" s="8"/>
    </row>
    <row r="9" spans="1:5" ht="15.75">
      <c r="A9" s="57" t="s">
        <v>787</v>
      </c>
      <c r="B9" s="58"/>
      <c r="C9" s="8"/>
      <c r="D9" s="9">
        <v>330483287</v>
      </c>
      <c r="E9" s="8"/>
    </row>
    <row r="10" spans="1:5" ht="15.75">
      <c r="A10" s="57" t="s">
        <v>788</v>
      </c>
      <c r="B10" s="58"/>
      <c r="C10" s="7"/>
      <c r="D10" s="7">
        <v>564344851</v>
      </c>
      <c r="E10" s="7"/>
    </row>
    <row r="11" spans="1:5" ht="15.75">
      <c r="A11" s="59" t="s">
        <v>789</v>
      </c>
      <c r="B11" s="60"/>
      <c r="C11" s="7"/>
      <c r="D11" s="7">
        <v>81948005</v>
      </c>
      <c r="E11" s="7"/>
    </row>
    <row r="12" spans="1:5" ht="15.75">
      <c r="A12" s="59" t="s">
        <v>790</v>
      </c>
      <c r="B12" s="60"/>
      <c r="C12" s="7"/>
      <c r="D12" s="7">
        <v>150000</v>
      </c>
      <c r="E12" s="7"/>
    </row>
    <row r="13" spans="1:5" ht="15.75">
      <c r="A13" s="59" t="s">
        <v>791</v>
      </c>
      <c r="B13" s="60"/>
      <c r="C13" s="7"/>
      <c r="D13" s="7"/>
      <c r="E13" s="7">
        <f>SUM(+D16++D30+D32+D35+D38+D45+D44+D51+D48)</f>
        <v>854284083</v>
      </c>
    </row>
    <row r="14" spans="1:5" ht="15.75">
      <c r="A14" s="53" t="s">
        <v>792</v>
      </c>
      <c r="B14" s="54"/>
      <c r="C14" s="7"/>
      <c r="D14" s="7">
        <v>0</v>
      </c>
      <c r="E14" s="7"/>
    </row>
    <row r="15" spans="1:5" ht="15.75">
      <c r="A15" s="53" t="s">
        <v>793</v>
      </c>
      <c r="B15" s="54"/>
      <c r="C15" s="7"/>
      <c r="D15" s="7">
        <v>0</v>
      </c>
      <c r="E15" s="7"/>
    </row>
    <row r="16" spans="1:5" ht="15.75">
      <c r="A16" s="59" t="s">
        <v>794</v>
      </c>
      <c r="B16" s="60"/>
      <c r="C16" s="7"/>
      <c r="D16" s="7">
        <f>SUM(C17:C29)</f>
        <v>65995</v>
      </c>
      <c r="E16" s="7"/>
    </row>
    <row r="17" spans="1:5" ht="15.75">
      <c r="A17" s="10" t="s">
        <v>795</v>
      </c>
      <c r="B17" s="6"/>
      <c r="C17" s="7">
        <v>0</v>
      </c>
      <c r="D17" s="7"/>
      <c r="E17" s="7"/>
    </row>
    <row r="18" spans="1:5" ht="15.75">
      <c r="A18" s="10" t="s">
        <v>796</v>
      </c>
      <c r="B18" s="6"/>
      <c r="C18" s="7">
        <v>0</v>
      </c>
      <c r="D18" s="7"/>
      <c r="E18" s="7"/>
    </row>
    <row r="19" spans="1:5" ht="15.75">
      <c r="A19" s="10" t="s">
        <v>797</v>
      </c>
      <c r="B19" s="6"/>
      <c r="C19" s="7">
        <v>0</v>
      </c>
      <c r="D19" s="7">
        <v>0</v>
      </c>
      <c r="E19" s="7"/>
    </row>
    <row r="20" spans="1:5" ht="15.75">
      <c r="A20" s="10" t="s">
        <v>798</v>
      </c>
      <c r="B20" s="6"/>
      <c r="C20" s="7">
        <v>0</v>
      </c>
      <c r="D20" s="7"/>
      <c r="E20" s="7"/>
    </row>
    <row r="21" spans="1:5" ht="15.75">
      <c r="A21" s="10" t="s">
        <v>799</v>
      </c>
      <c r="B21" s="6"/>
      <c r="C21" s="7">
        <v>0</v>
      </c>
      <c r="D21" s="7"/>
      <c r="E21" s="7"/>
    </row>
    <row r="22" spans="1:5" ht="15.75">
      <c r="A22" s="10" t="s">
        <v>800</v>
      </c>
      <c r="B22" s="6"/>
      <c r="C22" s="7"/>
      <c r="D22" s="7"/>
      <c r="E22" s="7"/>
    </row>
    <row r="23" spans="1:5" ht="15.75">
      <c r="A23" s="10" t="s">
        <v>801</v>
      </c>
      <c r="B23" s="6"/>
      <c r="C23" s="7">
        <v>44000</v>
      </c>
      <c r="D23" s="7"/>
      <c r="E23" s="7"/>
    </row>
    <row r="24" spans="1:5" ht="15.75">
      <c r="A24" s="10" t="s">
        <v>802</v>
      </c>
      <c r="B24" s="6"/>
      <c r="C24" s="7"/>
      <c r="D24" s="7"/>
      <c r="E24" s="7"/>
    </row>
    <row r="25" spans="1:5" ht="15.75">
      <c r="A25" s="10" t="s">
        <v>803</v>
      </c>
      <c r="B25" s="6"/>
      <c r="C25" s="7">
        <v>2000</v>
      </c>
      <c r="D25" s="7"/>
      <c r="E25" s="7"/>
    </row>
    <row r="26" spans="1:5" ht="15.75">
      <c r="A26" s="10" t="s">
        <v>804</v>
      </c>
      <c r="B26" s="6"/>
      <c r="C26" s="7"/>
      <c r="D26" s="7"/>
      <c r="E26" s="7"/>
    </row>
    <row r="27" spans="1:5" ht="15.75">
      <c r="A27" s="10" t="s">
        <v>805</v>
      </c>
      <c r="B27" s="6"/>
      <c r="C27" s="7">
        <v>0</v>
      </c>
      <c r="D27" s="7"/>
      <c r="E27" s="7"/>
    </row>
    <row r="28" spans="1:5" ht="15.75">
      <c r="A28" s="10" t="s">
        <v>806</v>
      </c>
      <c r="B28" s="6"/>
      <c r="C28" s="7">
        <v>19995</v>
      </c>
      <c r="D28" s="7"/>
      <c r="E28" s="7"/>
    </row>
    <row r="29" spans="1:5" ht="15.75">
      <c r="A29" s="44" t="s">
        <v>807</v>
      </c>
      <c r="B29" s="6"/>
      <c r="C29" s="7"/>
      <c r="D29" s="7"/>
      <c r="E29" s="7"/>
    </row>
    <row r="30" spans="1:5" ht="15.75">
      <c r="A30" s="59" t="s">
        <v>808</v>
      </c>
      <c r="B30" s="60"/>
      <c r="C30" s="7"/>
      <c r="D30" s="7">
        <f>C31</f>
        <v>0</v>
      </c>
      <c r="E30" s="7"/>
    </row>
    <row r="31" spans="1:5" ht="15.75">
      <c r="A31" s="44" t="s">
        <v>809</v>
      </c>
      <c r="B31" s="6"/>
      <c r="C31" s="7"/>
      <c r="D31" s="7"/>
      <c r="E31" s="7"/>
    </row>
    <row r="32" spans="1:5" ht="15.75">
      <c r="A32" s="59" t="s">
        <v>810</v>
      </c>
      <c r="B32" s="60"/>
      <c r="C32" s="7"/>
      <c r="D32" s="7">
        <f>SUM(C33-C34)</f>
        <v>135832</v>
      </c>
      <c r="E32" s="7"/>
    </row>
    <row r="33" spans="1:5" ht="15.75">
      <c r="A33" s="59" t="s">
        <v>811</v>
      </c>
      <c r="B33" s="60"/>
      <c r="C33" s="7">
        <v>491212</v>
      </c>
      <c r="D33" s="7"/>
      <c r="E33" s="7"/>
    </row>
    <row r="34" spans="1:5" ht="15.75">
      <c r="A34" s="59" t="s">
        <v>812</v>
      </c>
      <c r="B34" s="60"/>
      <c r="C34" s="7">
        <v>355380</v>
      </c>
      <c r="D34" s="7"/>
      <c r="E34" s="7"/>
    </row>
    <row r="35" spans="1:5" ht="15.75">
      <c r="A35" s="59" t="s">
        <v>813</v>
      </c>
      <c r="B35" s="60"/>
      <c r="C35" s="7"/>
      <c r="D35" s="7">
        <f>SUM(C36-C37)</f>
        <v>0</v>
      </c>
      <c r="E35" s="7"/>
    </row>
    <row r="36" spans="1:5" ht="15.75">
      <c r="A36" s="59" t="s">
        <v>811</v>
      </c>
      <c r="B36" s="60"/>
      <c r="C36" s="7">
        <v>0</v>
      </c>
      <c r="D36" s="7"/>
      <c r="E36" s="7"/>
    </row>
    <row r="37" spans="1:5" ht="15.75">
      <c r="A37" s="59" t="s">
        <v>812</v>
      </c>
      <c r="B37" s="60"/>
      <c r="C37" s="7"/>
      <c r="D37" s="7"/>
      <c r="E37" s="7"/>
    </row>
    <row r="38" spans="1:5" ht="15.75">
      <c r="A38" s="59" t="s">
        <v>814</v>
      </c>
      <c r="B38" s="60"/>
      <c r="C38" s="7"/>
      <c r="D38" s="7">
        <f>SUM(C39:C43)</f>
        <v>16859027</v>
      </c>
      <c r="E38" s="7"/>
    </row>
    <row r="39" spans="1:5" ht="15.75">
      <c r="A39" s="64" t="s">
        <v>815</v>
      </c>
      <c r="B39" s="65"/>
      <c r="C39" s="7">
        <v>2518054</v>
      </c>
      <c r="D39" s="7"/>
      <c r="E39" s="7"/>
    </row>
    <row r="40" spans="1:5" ht="15.75">
      <c r="A40" s="59" t="s">
        <v>816</v>
      </c>
      <c r="B40" s="60"/>
      <c r="C40" s="7">
        <v>12260523</v>
      </c>
      <c r="D40" s="7"/>
      <c r="E40" s="7"/>
    </row>
    <row r="41" spans="1:5" ht="15.75">
      <c r="A41" s="59" t="s">
        <v>817</v>
      </c>
      <c r="B41" s="60"/>
      <c r="C41" s="7">
        <v>1313050</v>
      </c>
      <c r="D41" s="7"/>
      <c r="E41" s="11"/>
    </row>
    <row r="42" spans="1:5" ht="15.75">
      <c r="A42" s="59" t="s">
        <v>818</v>
      </c>
      <c r="B42" s="60"/>
      <c r="C42" s="7">
        <v>-23853</v>
      </c>
      <c r="D42" s="7"/>
      <c r="E42" s="11"/>
    </row>
    <row r="43" spans="1:5" ht="15.75">
      <c r="A43" s="64" t="s">
        <v>819</v>
      </c>
      <c r="B43" s="65"/>
      <c r="C43" s="7">
        <v>791253</v>
      </c>
      <c r="D43" s="7"/>
      <c r="E43" s="11"/>
    </row>
    <row r="44" spans="1:5" ht="15.75">
      <c r="A44" s="59" t="s">
        <v>820</v>
      </c>
      <c r="B44" s="60"/>
      <c r="C44" s="7"/>
      <c r="D44" s="7">
        <v>918818878</v>
      </c>
      <c r="E44" s="11"/>
    </row>
    <row r="45" spans="1:5" ht="15.75">
      <c r="A45" s="59" t="s">
        <v>821</v>
      </c>
      <c r="B45" s="60"/>
      <c r="C45" s="7"/>
      <c r="D45" s="7">
        <f>C46-C47</f>
        <v>-70452375</v>
      </c>
      <c r="E45" s="11"/>
    </row>
    <row r="46" spans="1:5" ht="15.75">
      <c r="A46" s="64" t="s">
        <v>822</v>
      </c>
      <c r="B46" s="65"/>
      <c r="C46" s="7">
        <v>60867841</v>
      </c>
      <c r="D46" s="7"/>
      <c r="E46" s="11"/>
    </row>
    <row r="47" spans="1:5" ht="15.75">
      <c r="A47" s="59" t="s">
        <v>823</v>
      </c>
      <c r="B47" s="60"/>
      <c r="C47" s="8">
        <v>131320216</v>
      </c>
      <c r="D47" s="9"/>
      <c r="E47" s="8"/>
    </row>
    <row r="48" spans="1:5" ht="15.75">
      <c r="A48" s="59" t="s">
        <v>824</v>
      </c>
      <c r="B48" s="60"/>
      <c r="C48" s="7"/>
      <c r="D48" s="8">
        <f>C49-C50</f>
        <v>-1007816</v>
      </c>
      <c r="E48" s="7"/>
    </row>
    <row r="49" spans="1:5" ht="15.75">
      <c r="A49" s="64" t="s">
        <v>825</v>
      </c>
      <c r="B49" s="65"/>
      <c r="C49" s="1">
        <v>297773</v>
      </c>
      <c r="D49" s="8"/>
      <c r="E49" s="7"/>
    </row>
    <row r="50" spans="1:5" ht="15.75">
      <c r="A50" s="59" t="s">
        <v>826</v>
      </c>
      <c r="B50" s="60"/>
      <c r="C50" s="7">
        <v>1305589</v>
      </c>
      <c r="D50" s="8"/>
      <c r="E50" s="7"/>
    </row>
    <row r="51" spans="1:5" ht="15.75">
      <c r="A51" s="59" t="s">
        <v>827</v>
      </c>
      <c r="B51" s="60"/>
      <c r="C51" s="7"/>
      <c r="D51" s="8">
        <f>C52-C53</f>
        <v>-10135458</v>
      </c>
      <c r="E51" s="7"/>
    </row>
    <row r="52" spans="1:5" ht="15.75">
      <c r="A52" s="64" t="s">
        <v>822</v>
      </c>
      <c r="B52" s="65"/>
      <c r="C52" s="7">
        <v>26199153</v>
      </c>
      <c r="D52" s="8"/>
      <c r="E52" s="7"/>
    </row>
    <row r="53" spans="1:5" ht="15.75">
      <c r="A53" s="59" t="s">
        <v>826</v>
      </c>
      <c r="B53" s="60"/>
      <c r="C53" s="7">
        <v>36334611</v>
      </c>
      <c r="D53" s="8"/>
      <c r="E53" s="7"/>
    </row>
    <row r="54" spans="1:5" ht="15.75">
      <c r="A54" s="66" t="s">
        <v>828</v>
      </c>
      <c r="B54" s="67"/>
      <c r="C54" s="7" t="s">
        <v>829</v>
      </c>
      <c r="D54" s="7"/>
      <c r="E54" s="7">
        <f>SUM(E7+E13)</f>
        <v>1841049247</v>
      </c>
    </row>
    <row r="55" spans="1:5" ht="15.75">
      <c r="A55" s="68" t="s">
        <v>830</v>
      </c>
      <c r="B55" s="60"/>
      <c r="C55" s="7"/>
      <c r="D55" s="7"/>
      <c r="E55" s="7"/>
    </row>
    <row r="56" spans="1:5" ht="15.75">
      <c r="A56" s="59" t="s">
        <v>831</v>
      </c>
      <c r="B56" s="60"/>
      <c r="C56" s="7"/>
      <c r="D56" s="7"/>
      <c r="E56" s="7">
        <f>SUM(D57:D101)</f>
        <v>1045786672</v>
      </c>
    </row>
    <row r="57" spans="1:5" ht="15.75">
      <c r="A57" s="59" t="s">
        <v>832</v>
      </c>
      <c r="B57" s="60"/>
      <c r="C57" s="7"/>
      <c r="D57" s="7">
        <f>SUM(C58:C62)</f>
        <v>16859027</v>
      </c>
      <c r="E57" s="7"/>
    </row>
    <row r="58" spans="1:5" ht="15.75" customHeight="1">
      <c r="A58" s="64" t="s">
        <v>815</v>
      </c>
      <c r="B58" s="65"/>
      <c r="C58" s="7">
        <v>2518054</v>
      </c>
      <c r="D58" s="7"/>
      <c r="E58" s="7"/>
    </row>
    <row r="59" spans="1:5" ht="15.75" customHeight="1">
      <c r="A59" s="59" t="s">
        <v>816</v>
      </c>
      <c r="B59" s="60"/>
      <c r="C59" s="7">
        <v>12260523</v>
      </c>
      <c r="D59" s="7"/>
      <c r="E59" s="7"/>
    </row>
    <row r="60" spans="1:5" ht="15.75" customHeight="1">
      <c r="A60" s="59" t="s">
        <v>817</v>
      </c>
      <c r="B60" s="60"/>
      <c r="C60" s="7">
        <v>1313050</v>
      </c>
      <c r="D60" s="7"/>
      <c r="E60" s="7"/>
    </row>
    <row r="61" spans="1:5" ht="15.75" customHeight="1">
      <c r="A61" s="59" t="s">
        <v>818</v>
      </c>
      <c r="B61" s="60"/>
      <c r="C61" s="7">
        <v>-23853</v>
      </c>
      <c r="D61" s="7"/>
      <c r="E61" s="7"/>
    </row>
    <row r="62" spans="1:5" ht="15.75" customHeight="1">
      <c r="A62" s="64" t="s">
        <v>819</v>
      </c>
      <c r="B62" s="65"/>
      <c r="C62" s="7">
        <v>791253</v>
      </c>
      <c r="D62" s="7"/>
      <c r="E62" s="7"/>
    </row>
    <row r="63" spans="1:5" ht="16.5" customHeight="1">
      <c r="A63" s="59" t="s">
        <v>833</v>
      </c>
      <c r="B63" s="60"/>
      <c r="C63" s="7"/>
      <c r="D63" s="7">
        <f>SUM(C64:C78)</f>
        <v>65995</v>
      </c>
      <c r="E63" s="7"/>
    </row>
    <row r="64" spans="1:5" ht="16.5" customHeight="1">
      <c r="A64" s="10" t="s">
        <v>795</v>
      </c>
      <c r="B64" s="6"/>
      <c r="C64" s="7">
        <v>0</v>
      </c>
      <c r="D64" s="7"/>
      <c r="E64" s="7"/>
    </row>
    <row r="65" spans="1:5" ht="16.5" customHeight="1">
      <c r="A65" s="10" t="s">
        <v>796</v>
      </c>
      <c r="B65" s="6"/>
      <c r="C65" s="7"/>
      <c r="D65" s="7"/>
      <c r="E65" s="7"/>
    </row>
    <row r="66" spans="1:5" ht="16.5" customHeight="1">
      <c r="A66" s="10" t="s">
        <v>797</v>
      </c>
      <c r="B66" s="6"/>
      <c r="C66" s="7">
        <v>0</v>
      </c>
      <c r="D66" s="7"/>
      <c r="E66" s="7"/>
    </row>
    <row r="67" spans="1:5" ht="16.5" customHeight="1">
      <c r="A67" s="10" t="s">
        <v>798</v>
      </c>
      <c r="B67" s="6"/>
      <c r="C67" s="7">
        <v>0</v>
      </c>
      <c r="D67" s="7"/>
      <c r="E67" s="7"/>
    </row>
    <row r="68" spans="1:5" ht="16.5" customHeight="1">
      <c r="A68" s="10" t="s">
        <v>799</v>
      </c>
      <c r="B68" s="6"/>
      <c r="C68" s="7">
        <v>0</v>
      </c>
      <c r="D68" s="7"/>
      <c r="E68" s="7"/>
    </row>
    <row r="69" spans="1:5" ht="16.5" customHeight="1">
      <c r="A69" s="10" t="s">
        <v>800</v>
      </c>
      <c r="B69" s="6"/>
      <c r="C69" s="7">
        <v>0</v>
      </c>
      <c r="D69" s="7"/>
      <c r="E69" s="7"/>
    </row>
    <row r="70" spans="1:5" ht="16.5" customHeight="1">
      <c r="A70" s="10" t="s">
        <v>801</v>
      </c>
      <c r="B70" s="6"/>
      <c r="C70" s="7">
        <v>44000</v>
      </c>
      <c r="D70" s="7"/>
      <c r="E70" s="7"/>
    </row>
    <row r="71" spans="1:5" ht="16.5" customHeight="1">
      <c r="A71" s="10" t="s">
        <v>802</v>
      </c>
      <c r="B71" s="6"/>
      <c r="C71" s="48"/>
      <c r="D71" s="7"/>
      <c r="E71" s="7"/>
    </row>
    <row r="72" spans="1:5" ht="16.5" customHeight="1">
      <c r="A72" s="10" t="s">
        <v>803</v>
      </c>
      <c r="B72" s="6"/>
      <c r="C72" s="7">
        <v>2000</v>
      </c>
      <c r="D72" s="7"/>
      <c r="E72" s="7"/>
    </row>
    <row r="73" spans="1:5" ht="16.5" customHeight="1">
      <c r="A73" s="59" t="s">
        <v>805</v>
      </c>
      <c r="B73" s="60"/>
      <c r="C73" s="7"/>
      <c r="D73" s="7"/>
      <c r="E73" s="7"/>
    </row>
    <row r="74" spans="1:5" ht="16.5" customHeight="1">
      <c r="A74" s="10" t="s">
        <v>804</v>
      </c>
      <c r="B74" s="6"/>
      <c r="C74" s="7"/>
      <c r="D74" s="7"/>
      <c r="E74" s="7"/>
    </row>
    <row r="75" spans="1:5" ht="16.5" customHeight="1">
      <c r="A75" s="10" t="s">
        <v>806</v>
      </c>
      <c r="B75" s="6"/>
      <c r="C75" s="7">
        <v>19995</v>
      </c>
      <c r="D75" s="7"/>
      <c r="E75" s="7"/>
    </row>
    <row r="76" spans="1:5" ht="16.5" customHeight="1">
      <c r="A76" s="59" t="s">
        <v>834</v>
      </c>
      <c r="B76" s="60"/>
      <c r="C76" s="7"/>
      <c r="D76" s="7"/>
      <c r="E76" s="7"/>
    </row>
    <row r="77" spans="1:5" ht="16.5" customHeight="1">
      <c r="A77" s="59" t="s">
        <v>835</v>
      </c>
      <c r="B77" s="60"/>
      <c r="C77" s="7"/>
      <c r="D77" s="7"/>
      <c r="E77" s="7"/>
    </row>
    <row r="78" spans="1:5" ht="16.5" customHeight="1">
      <c r="A78" s="47" t="s">
        <v>836</v>
      </c>
      <c r="B78" s="46"/>
      <c r="C78" s="7">
        <v>0</v>
      </c>
      <c r="D78" s="7"/>
      <c r="E78" s="7"/>
    </row>
    <row r="79" spans="1:5" ht="16.5" customHeight="1">
      <c r="A79" s="59" t="s">
        <v>837</v>
      </c>
      <c r="B79" s="60"/>
      <c r="C79" s="7"/>
      <c r="D79" s="7">
        <f>SUM(C80-C81)</f>
        <v>0</v>
      </c>
      <c r="E79" s="7"/>
    </row>
    <row r="80" spans="1:5" ht="15.75">
      <c r="A80" s="64" t="s">
        <v>838</v>
      </c>
      <c r="B80" s="65"/>
      <c r="C80" s="7">
        <v>0</v>
      </c>
      <c r="D80" s="7"/>
      <c r="E80" s="7"/>
    </row>
    <row r="81" spans="1:5" ht="15.75">
      <c r="A81" s="59" t="s">
        <v>839</v>
      </c>
      <c r="B81" s="60"/>
      <c r="C81" s="7">
        <v>0</v>
      </c>
      <c r="D81" s="7"/>
      <c r="E81" s="7"/>
    </row>
    <row r="82" spans="1:5" ht="19.5" customHeight="1">
      <c r="A82" s="59" t="s">
        <v>840</v>
      </c>
      <c r="B82" s="60"/>
      <c r="C82" s="7"/>
      <c r="D82" s="7">
        <f>SUM(C83-C84)</f>
        <v>-5115253</v>
      </c>
      <c r="E82" s="12"/>
    </row>
    <row r="83" spans="1:5" ht="18.75">
      <c r="A83" s="64" t="s">
        <v>838</v>
      </c>
      <c r="B83" s="65"/>
      <c r="C83" s="7">
        <v>4290318</v>
      </c>
      <c r="D83" s="7"/>
      <c r="E83" s="13"/>
    </row>
    <row r="84" spans="1:5" ht="18.75">
      <c r="A84" s="59" t="s">
        <v>839</v>
      </c>
      <c r="B84" s="60"/>
      <c r="C84" s="7">
        <v>9405571</v>
      </c>
      <c r="D84" s="7"/>
      <c r="E84" s="12"/>
    </row>
    <row r="85" spans="1:5" ht="19.5" customHeight="1" hidden="1">
      <c r="A85" s="59" t="s">
        <v>841</v>
      </c>
      <c r="B85" s="60"/>
      <c r="C85" s="7"/>
      <c r="D85" s="7">
        <f>SUM(C86-C87)</f>
        <v>0</v>
      </c>
      <c r="E85" s="12"/>
    </row>
    <row r="86" spans="1:5" ht="18.75" hidden="1">
      <c r="A86" s="64" t="s">
        <v>842</v>
      </c>
      <c r="B86" s="65"/>
      <c r="C86" s="7"/>
      <c r="D86" s="7"/>
      <c r="E86" s="13"/>
    </row>
    <row r="87" spans="1:5" ht="18.75" hidden="1">
      <c r="A87" s="59" t="s">
        <v>839</v>
      </c>
      <c r="B87" s="60"/>
      <c r="C87" s="8"/>
      <c r="D87" s="7"/>
      <c r="E87" s="12"/>
    </row>
    <row r="88" spans="1:5" ht="18.75">
      <c r="A88" s="59" t="s">
        <v>843</v>
      </c>
      <c r="B88" s="60"/>
      <c r="C88" s="7"/>
      <c r="D88" s="7">
        <f>SUM(C89-C90)</f>
        <v>-80860000</v>
      </c>
      <c r="E88" s="12"/>
    </row>
    <row r="89" spans="1:5" ht="19.5" customHeight="1">
      <c r="A89" s="64" t="s">
        <v>842</v>
      </c>
      <c r="B89" s="65"/>
      <c r="C89" s="7">
        <v>1240000</v>
      </c>
      <c r="D89" s="7"/>
      <c r="E89" s="13"/>
    </row>
    <row r="90" spans="1:5" ht="18.75">
      <c r="A90" s="59" t="s">
        <v>839</v>
      </c>
      <c r="B90" s="60"/>
      <c r="C90" s="8">
        <v>82100000</v>
      </c>
      <c r="D90" s="7"/>
      <c r="E90" s="12"/>
    </row>
    <row r="91" spans="1:5" ht="15.75">
      <c r="A91" s="59" t="s">
        <v>844</v>
      </c>
      <c r="B91" s="60"/>
      <c r="C91" s="7"/>
      <c r="D91" s="7">
        <f>SUM(C92:C97)</f>
        <v>1107216222</v>
      </c>
      <c r="E91" s="7"/>
    </row>
    <row r="92" spans="1:5" ht="15.75">
      <c r="A92" s="63" t="s">
        <v>845</v>
      </c>
      <c r="B92" s="62"/>
      <c r="C92" s="7">
        <v>423643</v>
      </c>
      <c r="D92" s="7"/>
      <c r="E92" s="7"/>
    </row>
    <row r="93" spans="1:5" ht="15.75">
      <c r="A93" s="63" t="s">
        <v>846</v>
      </c>
      <c r="B93" s="62"/>
      <c r="C93" s="7">
        <v>201460</v>
      </c>
      <c r="D93" s="7"/>
      <c r="E93" s="7"/>
    </row>
    <row r="94" spans="1:5" ht="18.75">
      <c r="A94" s="61" t="s">
        <v>847</v>
      </c>
      <c r="B94" s="62"/>
      <c r="C94" s="7">
        <v>11262120</v>
      </c>
      <c r="D94" s="16"/>
      <c r="E94" s="16"/>
    </row>
    <row r="95" spans="1:5" ht="15.75">
      <c r="A95" s="61" t="s">
        <v>848</v>
      </c>
      <c r="B95" s="62"/>
      <c r="C95" s="7">
        <v>24922288</v>
      </c>
      <c r="D95" s="7"/>
      <c r="E95" s="7"/>
    </row>
    <row r="96" spans="1:5" ht="15.75">
      <c r="A96" s="61" t="s">
        <v>849</v>
      </c>
      <c r="B96" s="62"/>
      <c r="C96" s="7">
        <v>2634349</v>
      </c>
      <c r="D96" s="7"/>
      <c r="E96" s="7"/>
    </row>
    <row r="97" spans="1:5" ht="15.75">
      <c r="A97" s="61" t="s">
        <v>850</v>
      </c>
      <c r="B97" s="62"/>
      <c r="C97" s="7">
        <v>1067772362</v>
      </c>
      <c r="D97" s="7"/>
      <c r="E97" s="7"/>
    </row>
    <row r="98" spans="1:5" ht="15.75">
      <c r="A98" s="59" t="s">
        <v>851</v>
      </c>
      <c r="B98" s="60"/>
      <c r="C98" s="7"/>
      <c r="D98" s="7">
        <f>C99+C100</f>
        <v>0</v>
      </c>
      <c r="E98" s="7"/>
    </row>
    <row r="99" spans="1:5" ht="15.75">
      <c r="A99" s="14" t="s">
        <v>852</v>
      </c>
      <c r="B99" s="15"/>
      <c r="C99" s="7">
        <v>0</v>
      </c>
      <c r="D99" s="7"/>
      <c r="E99" s="7"/>
    </row>
    <row r="100" spans="1:5" ht="15.75">
      <c r="A100" s="14" t="s">
        <v>853</v>
      </c>
      <c r="B100" s="15"/>
      <c r="C100" s="7">
        <v>0</v>
      </c>
      <c r="D100" s="7"/>
      <c r="E100" s="7"/>
    </row>
    <row r="101" spans="1:5" ht="15.75">
      <c r="A101" s="59" t="s">
        <v>854</v>
      </c>
      <c r="B101" s="60"/>
      <c r="C101" s="7"/>
      <c r="D101" s="7">
        <f>SUM(C102:C112)</f>
        <v>7620681</v>
      </c>
      <c r="E101" s="7"/>
    </row>
    <row r="102" spans="1:5" ht="15.75">
      <c r="A102" s="61" t="s">
        <v>855</v>
      </c>
      <c r="B102" s="62"/>
      <c r="C102" s="7">
        <v>0</v>
      </c>
      <c r="D102" s="7"/>
      <c r="E102" s="7"/>
    </row>
    <row r="103" spans="1:5" ht="15.75">
      <c r="A103" s="61" t="s">
        <v>856</v>
      </c>
      <c r="B103" s="62"/>
      <c r="C103" s="7">
        <v>0</v>
      </c>
      <c r="D103" s="7"/>
      <c r="E103" s="7"/>
    </row>
    <row r="104" spans="1:5" ht="15.75">
      <c r="A104" s="14" t="s">
        <v>852</v>
      </c>
      <c r="B104" s="15"/>
      <c r="C104" s="7">
        <v>512260</v>
      </c>
      <c r="D104" s="7"/>
      <c r="E104" s="7"/>
    </row>
    <row r="105" spans="1:5" ht="15.75">
      <c r="A105" s="14" t="s">
        <v>853</v>
      </c>
      <c r="B105" s="15"/>
      <c r="C105" s="7">
        <v>36000</v>
      </c>
      <c r="D105" s="7"/>
      <c r="E105" s="7"/>
    </row>
    <row r="106" spans="1:5" ht="15.75">
      <c r="A106" s="61" t="s">
        <v>857</v>
      </c>
      <c r="B106" s="62"/>
      <c r="C106" s="7">
        <v>0</v>
      </c>
      <c r="D106" s="7"/>
      <c r="E106" s="7"/>
    </row>
    <row r="107" spans="1:5" ht="15.75">
      <c r="A107" s="61" t="s">
        <v>858</v>
      </c>
      <c r="B107" s="62"/>
      <c r="C107" s="7"/>
      <c r="D107" s="7"/>
      <c r="E107" s="7"/>
    </row>
    <row r="108" spans="1:5" ht="15.75">
      <c r="A108" s="14" t="s">
        <v>859</v>
      </c>
      <c r="B108" s="15"/>
      <c r="C108" s="7">
        <v>0</v>
      </c>
      <c r="D108" s="7"/>
      <c r="E108" s="7"/>
    </row>
    <row r="109" spans="1:5" ht="15.75">
      <c r="A109" s="14" t="s">
        <v>860</v>
      </c>
      <c r="B109" s="15"/>
      <c r="C109" s="7">
        <v>0</v>
      </c>
      <c r="D109" s="7"/>
      <c r="E109" s="7"/>
    </row>
    <row r="110" spans="1:5" ht="15.75">
      <c r="A110" s="61" t="s">
        <v>858</v>
      </c>
      <c r="B110" s="62"/>
      <c r="C110" s="7">
        <v>0</v>
      </c>
      <c r="D110" s="7"/>
      <c r="E110" s="7"/>
    </row>
    <row r="111" spans="1:5" ht="15.75">
      <c r="A111" s="61" t="s">
        <v>861</v>
      </c>
      <c r="B111" s="62"/>
      <c r="C111" s="7">
        <v>1925000</v>
      </c>
      <c r="D111" s="7"/>
      <c r="E111" s="7"/>
    </row>
    <row r="112" spans="1:5" ht="15.75">
      <c r="A112" s="14" t="s">
        <v>862</v>
      </c>
      <c r="B112" s="15"/>
      <c r="C112" s="7">
        <v>5147421</v>
      </c>
      <c r="D112" s="7"/>
      <c r="E112" s="7"/>
    </row>
    <row r="113" spans="1:5" ht="15.75">
      <c r="A113" s="59" t="s">
        <v>863</v>
      </c>
      <c r="B113" s="60"/>
      <c r="C113" s="7">
        <v>1791341</v>
      </c>
      <c r="D113" s="8"/>
      <c r="E113" s="7">
        <f>SUM(D114:D118)</f>
        <v>795262575</v>
      </c>
    </row>
    <row r="114" spans="1:5" ht="15.75">
      <c r="A114" s="57" t="s">
        <v>786</v>
      </c>
      <c r="B114" s="58"/>
      <c r="C114" s="7"/>
      <c r="D114" s="8">
        <v>9859036</v>
      </c>
      <c r="E114" s="8"/>
    </row>
    <row r="115" spans="1:5" ht="15.75">
      <c r="A115" s="57" t="s">
        <v>787</v>
      </c>
      <c r="B115" s="58"/>
      <c r="C115" s="7"/>
      <c r="D115" s="8">
        <v>260122331</v>
      </c>
      <c r="E115" s="8"/>
    </row>
    <row r="116" spans="1:5" ht="15.75">
      <c r="A116" s="57" t="s">
        <v>788</v>
      </c>
      <c r="B116" s="58"/>
      <c r="C116" s="7"/>
      <c r="D116" s="7">
        <v>449594593</v>
      </c>
      <c r="E116" s="7"/>
    </row>
    <row r="117" spans="1:5" ht="15.75">
      <c r="A117" s="59" t="s">
        <v>789</v>
      </c>
      <c r="B117" s="60"/>
      <c r="C117" s="7"/>
      <c r="D117" s="7">
        <v>75686615</v>
      </c>
      <c r="E117" s="7"/>
    </row>
    <row r="118" spans="1:5" ht="15.75">
      <c r="A118" s="59" t="s">
        <v>864</v>
      </c>
      <c r="B118" s="60"/>
      <c r="C118" s="7"/>
      <c r="D118" s="7">
        <v>0</v>
      </c>
      <c r="E118" s="7"/>
    </row>
    <row r="119" spans="1:5" ht="16.5" thickBot="1">
      <c r="A119" s="55" t="s">
        <v>865</v>
      </c>
      <c r="B119" s="56"/>
      <c r="C119" s="17"/>
      <c r="D119" s="18"/>
      <c r="E119" s="18">
        <f>SUM(E56+E113)</f>
        <v>1841049247</v>
      </c>
    </row>
    <row r="120" spans="1:5" ht="15.75">
      <c r="A120" s="19"/>
      <c r="B120" s="19"/>
      <c r="C120" s="20"/>
      <c r="D120" s="20"/>
      <c r="E120" s="20"/>
    </row>
    <row r="132" ht="15.75" customHeight="1">
      <c r="F132" s="45" t="s">
        <v>866</v>
      </c>
    </row>
  </sheetData>
  <mergeCells count="86">
    <mergeCell ref="A14:B14"/>
    <mergeCell ref="A15:B15"/>
    <mergeCell ref="A119:B119"/>
    <mergeCell ref="A115:B115"/>
    <mergeCell ref="A116:B116"/>
    <mergeCell ref="A117:B117"/>
    <mergeCell ref="A118:B118"/>
    <mergeCell ref="A97:B97"/>
    <mergeCell ref="A101:B101"/>
    <mergeCell ref="A113:B113"/>
    <mergeCell ref="A114:B114"/>
    <mergeCell ref="A93:B93"/>
    <mergeCell ref="A94:B94"/>
    <mergeCell ref="A95:B95"/>
    <mergeCell ref="A96:B96"/>
    <mergeCell ref="A98:B98"/>
    <mergeCell ref="A110:B110"/>
    <mergeCell ref="A106:B106"/>
    <mergeCell ref="A111:B111"/>
    <mergeCell ref="A107:B107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62:B62"/>
    <mergeCell ref="A63:B63"/>
    <mergeCell ref="A79:B79"/>
    <mergeCell ref="A80:B80"/>
    <mergeCell ref="A73:B73"/>
    <mergeCell ref="A77:B77"/>
    <mergeCell ref="A76:B76"/>
    <mergeCell ref="A57:B57"/>
    <mergeCell ref="A58:B58"/>
    <mergeCell ref="A59:B59"/>
    <mergeCell ref="A61:B61"/>
    <mergeCell ref="A60:B60"/>
    <mergeCell ref="A53:B53"/>
    <mergeCell ref="A54:B54"/>
    <mergeCell ref="A55:B55"/>
    <mergeCell ref="A56:B56"/>
    <mergeCell ref="A48:B48"/>
    <mergeCell ref="A50:B50"/>
    <mergeCell ref="A51:B51"/>
    <mergeCell ref="A52:B52"/>
    <mergeCell ref="A49:B49"/>
    <mergeCell ref="A44:B44"/>
    <mergeCell ref="A45:B45"/>
    <mergeCell ref="A46:B46"/>
    <mergeCell ref="A47:B47"/>
    <mergeCell ref="A39:B39"/>
    <mergeCell ref="A40:B40"/>
    <mergeCell ref="A41:B41"/>
    <mergeCell ref="A43:B43"/>
    <mergeCell ref="A42:B42"/>
    <mergeCell ref="A35:B35"/>
    <mergeCell ref="A36:B36"/>
    <mergeCell ref="A37:B37"/>
    <mergeCell ref="A38:B38"/>
    <mergeCell ref="A16:B16"/>
    <mergeCell ref="A32:B32"/>
    <mergeCell ref="A33:B33"/>
    <mergeCell ref="A34:B34"/>
    <mergeCell ref="A30:B30"/>
    <mergeCell ref="A1:E1"/>
    <mergeCell ref="A2:E2"/>
    <mergeCell ref="A3:E3"/>
    <mergeCell ref="A4:B5"/>
    <mergeCell ref="C4:E4"/>
    <mergeCell ref="A102:B102"/>
    <mergeCell ref="A103:B103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C28">
      <selection activeCell="D33" sqref="D33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783</v>
      </c>
      <c r="B1" s="73"/>
      <c r="C1" s="73"/>
      <c r="D1" s="73"/>
    </row>
    <row r="2" spans="1:4" ht="24" customHeight="1">
      <c r="A2" s="74" t="s">
        <v>867</v>
      </c>
      <c r="B2" s="75"/>
      <c r="C2" s="75"/>
      <c r="D2" s="75"/>
    </row>
    <row r="3" spans="1:4" ht="17.25" thickBot="1">
      <c r="A3" s="2" t="s">
        <v>868</v>
      </c>
      <c r="B3" s="84" t="s">
        <v>921</v>
      </c>
      <c r="C3" s="85"/>
      <c r="D3" s="2" t="s">
        <v>869</v>
      </c>
    </row>
    <row r="4" spans="1:4" ht="21" customHeight="1" thickBot="1">
      <c r="A4" s="21" t="s">
        <v>870</v>
      </c>
      <c r="B4" s="22" t="s">
        <v>871</v>
      </c>
      <c r="C4" s="4" t="s">
        <v>872</v>
      </c>
      <c r="D4" s="3" t="s">
        <v>871</v>
      </c>
    </row>
    <row r="5" spans="1:4" ht="15.75" customHeight="1">
      <c r="A5" s="23" t="s">
        <v>873</v>
      </c>
      <c r="B5" s="24">
        <v>9859036</v>
      </c>
      <c r="C5" s="25" t="s">
        <v>874</v>
      </c>
      <c r="D5" s="26">
        <v>43332774</v>
      </c>
    </row>
    <row r="6" spans="1:4" ht="15.75" customHeight="1">
      <c r="A6" s="23" t="s">
        <v>875</v>
      </c>
      <c r="B6" s="27">
        <v>16162560</v>
      </c>
      <c r="C6" s="25" t="s">
        <v>876</v>
      </c>
      <c r="D6" s="28">
        <v>46190642</v>
      </c>
    </row>
    <row r="7" spans="1:4" ht="15.75" customHeight="1">
      <c r="A7" s="23" t="s">
        <v>877</v>
      </c>
      <c r="B7" s="27">
        <v>0</v>
      </c>
      <c r="C7" s="25" t="s">
        <v>878</v>
      </c>
      <c r="D7" s="28">
        <v>4110600</v>
      </c>
    </row>
    <row r="8" spans="1:4" ht="15.75" customHeight="1">
      <c r="A8" s="23" t="s">
        <v>879</v>
      </c>
      <c r="B8" s="27">
        <v>304771000</v>
      </c>
      <c r="C8" s="25" t="s">
        <v>880</v>
      </c>
      <c r="D8" s="28">
        <v>16162560</v>
      </c>
    </row>
    <row r="9" spans="1:4" ht="15.75" customHeight="1">
      <c r="A9" s="23" t="s">
        <v>881</v>
      </c>
      <c r="B9" s="27">
        <v>328369944</v>
      </c>
      <c r="C9" s="25" t="s">
        <v>882</v>
      </c>
      <c r="D9" s="28">
        <v>304771000</v>
      </c>
    </row>
    <row r="10" spans="1:4" ht="15.75" customHeight="1">
      <c r="A10" s="23" t="s">
        <v>883</v>
      </c>
      <c r="B10" s="27">
        <v>105757824</v>
      </c>
      <c r="C10" s="25" t="s">
        <v>884</v>
      </c>
      <c r="D10" s="28">
        <f>SUM(D11:D15)</f>
        <v>328369944</v>
      </c>
    </row>
    <row r="11" spans="1:4" ht="15.75" customHeight="1">
      <c r="A11" s="23" t="s">
        <v>885</v>
      </c>
      <c r="B11" s="27">
        <v>44265642</v>
      </c>
      <c r="C11" s="29" t="s">
        <v>886</v>
      </c>
      <c r="D11" s="28">
        <v>17510996</v>
      </c>
    </row>
    <row r="12" spans="1:4" ht="15.75" customHeight="1">
      <c r="A12" s="23" t="s">
        <v>887</v>
      </c>
      <c r="B12" s="27">
        <v>1925000</v>
      </c>
      <c r="C12" s="29" t="s">
        <v>888</v>
      </c>
      <c r="D12" s="28">
        <v>292890372</v>
      </c>
    </row>
    <row r="13" spans="1:4" ht="15.75" customHeight="1">
      <c r="A13" s="23" t="s">
        <v>889</v>
      </c>
      <c r="B13" s="27">
        <v>260122331</v>
      </c>
      <c r="C13" s="29" t="s">
        <v>890</v>
      </c>
      <c r="D13" s="28">
        <v>0</v>
      </c>
    </row>
    <row r="14" spans="1:4" ht="15.75" customHeight="1">
      <c r="A14" s="23" t="s">
        <v>891</v>
      </c>
      <c r="B14" s="27">
        <v>449594593</v>
      </c>
      <c r="C14" s="29" t="s">
        <v>892</v>
      </c>
      <c r="D14" s="28">
        <v>3286147</v>
      </c>
    </row>
    <row r="15" spans="1:4" ht="15.75" customHeight="1">
      <c r="A15" s="23" t="s">
        <v>893</v>
      </c>
      <c r="B15" s="27">
        <v>75686615</v>
      </c>
      <c r="C15" s="29" t="s">
        <v>894</v>
      </c>
      <c r="D15" s="28">
        <v>14682429</v>
      </c>
    </row>
    <row r="16" spans="1:4" ht="15.75" customHeight="1">
      <c r="A16" s="23"/>
      <c r="B16" s="27"/>
      <c r="C16" s="23" t="s">
        <v>895</v>
      </c>
      <c r="D16" s="28">
        <v>105757824</v>
      </c>
    </row>
    <row r="17" spans="1:4" ht="15.75" customHeight="1">
      <c r="A17" s="23" t="s">
        <v>896</v>
      </c>
      <c r="B17" s="27"/>
      <c r="C17" s="25" t="s">
        <v>897</v>
      </c>
      <c r="D17" s="28">
        <v>260122331</v>
      </c>
    </row>
    <row r="18" spans="1:4" ht="15.75" customHeight="1">
      <c r="A18" s="23"/>
      <c r="B18" s="27"/>
      <c r="C18" s="25" t="s">
        <v>898</v>
      </c>
      <c r="D18" s="28">
        <v>297773</v>
      </c>
    </row>
    <row r="19" spans="1:4" ht="15.75" customHeight="1">
      <c r="A19" s="23" t="s">
        <v>899</v>
      </c>
      <c r="B19" s="27">
        <v>0</v>
      </c>
      <c r="C19" s="25" t="s">
        <v>900</v>
      </c>
      <c r="D19" s="28">
        <v>1747989</v>
      </c>
    </row>
    <row r="20" spans="1:4" ht="15.75" customHeight="1">
      <c r="A20" s="23" t="s">
        <v>901</v>
      </c>
      <c r="B20" s="27">
        <v>0</v>
      </c>
      <c r="C20" s="25" t="s">
        <v>902</v>
      </c>
      <c r="D20" s="28">
        <v>890653</v>
      </c>
    </row>
    <row r="21" spans="1:4" ht="15.75" customHeight="1">
      <c r="A21" s="23" t="s">
        <v>903</v>
      </c>
      <c r="B21" s="27">
        <v>1789601</v>
      </c>
      <c r="C21" s="25" t="s">
        <v>904</v>
      </c>
      <c r="D21" s="28">
        <v>2275681647</v>
      </c>
    </row>
    <row r="22" spans="1:4" ht="15.75" customHeight="1">
      <c r="A22" s="23" t="s">
        <v>905</v>
      </c>
      <c r="B22" s="27">
        <v>800</v>
      </c>
      <c r="C22" s="25" t="s">
        <v>906</v>
      </c>
      <c r="D22" s="28">
        <v>0</v>
      </c>
    </row>
    <row r="23" spans="1:4" ht="15.75" customHeight="1">
      <c r="A23" s="23" t="s">
        <v>907</v>
      </c>
      <c r="B23" s="27">
        <v>7024560</v>
      </c>
      <c r="C23" s="25" t="s">
        <v>908</v>
      </c>
      <c r="D23" s="28">
        <v>75686615</v>
      </c>
    </row>
    <row r="24" spans="1:4" ht="15.75" customHeight="1">
      <c r="A24" s="23" t="s">
        <v>909</v>
      </c>
      <c r="B24" s="27">
        <v>890653</v>
      </c>
      <c r="C24" s="25" t="s">
        <v>910</v>
      </c>
      <c r="D24" s="28">
        <v>7024560</v>
      </c>
    </row>
    <row r="25" spans="1:4" ht="15.75" customHeight="1">
      <c r="A25" s="23" t="s">
        <v>911</v>
      </c>
      <c r="B25" s="27">
        <f>SUM(B26:B31)</f>
        <v>1863927553</v>
      </c>
      <c r="C25" s="25" t="s">
        <v>912</v>
      </c>
      <c r="D25" s="28">
        <v>800</v>
      </c>
    </row>
    <row r="26" spans="1:4" ht="15.75" customHeight="1">
      <c r="A26" s="23" t="s">
        <v>913</v>
      </c>
      <c r="B26" s="27">
        <v>20212905</v>
      </c>
      <c r="C26" s="25"/>
      <c r="D26" s="28"/>
    </row>
    <row r="27" spans="1:4" ht="15.75" customHeight="1">
      <c r="A27" s="23" t="s">
        <v>914</v>
      </c>
      <c r="B27" s="27">
        <v>4099295</v>
      </c>
      <c r="C27" s="25"/>
      <c r="D27" s="28"/>
    </row>
    <row r="28" spans="1:4" ht="15.75" customHeight="1">
      <c r="A28" s="30" t="s">
        <v>915</v>
      </c>
      <c r="B28" s="27">
        <v>202263988</v>
      </c>
      <c r="C28" s="29"/>
      <c r="D28" s="28"/>
    </row>
    <row r="29" spans="1:4" ht="15.75" customHeight="1">
      <c r="A29" s="23" t="s">
        <v>916</v>
      </c>
      <c r="B29" s="27">
        <v>88650826</v>
      </c>
      <c r="C29" s="29"/>
      <c r="D29" s="28"/>
    </row>
    <row r="30" spans="1:4" ht="15.75" customHeight="1">
      <c r="A30" s="23" t="s">
        <v>917</v>
      </c>
      <c r="B30" s="27">
        <v>5508593</v>
      </c>
      <c r="C30" s="29"/>
      <c r="D30" s="28"/>
    </row>
    <row r="31" spans="1:4" ht="15.75" customHeight="1">
      <c r="A31" s="23" t="s">
        <v>918</v>
      </c>
      <c r="B31" s="27">
        <v>1543191946</v>
      </c>
      <c r="C31" s="29"/>
      <c r="D31" s="28"/>
    </row>
    <row r="32" spans="1:4" ht="15.75" customHeight="1">
      <c r="A32" s="31"/>
      <c r="B32" s="32"/>
      <c r="C32" s="33"/>
      <c r="D32" s="34"/>
    </row>
    <row r="33" spans="1:4" ht="16.5" thickBot="1">
      <c r="A33" s="35" t="s">
        <v>101</v>
      </c>
      <c r="B33" s="36">
        <f>SUM(B5:B25)</f>
        <v>3470147712</v>
      </c>
      <c r="C33" s="37"/>
      <c r="D33" s="36">
        <f>SUM(D16:D25)+SUM(D5:D10)</f>
        <v>3470147712</v>
      </c>
    </row>
    <row r="34" ht="16.5" thickBot="1">
      <c r="A34" s="38"/>
    </row>
    <row r="35" spans="1:4" ht="15.75">
      <c r="A35" s="39" t="s">
        <v>919</v>
      </c>
      <c r="B35" s="40"/>
      <c r="C35" s="40"/>
      <c r="D35" s="41"/>
    </row>
    <row r="36" spans="1:4" ht="16.5" thickBot="1">
      <c r="A36" s="82" t="s">
        <v>920</v>
      </c>
      <c r="B36" s="83"/>
      <c r="C36" s="42"/>
      <c r="D36" s="43"/>
    </row>
  </sheetData>
  <mergeCells count="4">
    <mergeCell ref="A1:D1"/>
    <mergeCell ref="A2:D2"/>
    <mergeCell ref="A36:B36"/>
    <mergeCell ref="B3:C3"/>
  </mergeCells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2" sqref="G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C31">
      <selection activeCell="E85" sqref="E85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120</v>
      </c>
      <c r="B1" s="73"/>
      <c r="C1" s="73"/>
      <c r="D1" s="73"/>
      <c r="E1" s="73"/>
    </row>
    <row r="2" spans="1:5" ht="27.75">
      <c r="A2" s="74" t="s">
        <v>121</v>
      </c>
      <c r="B2" s="75"/>
      <c r="C2" s="75"/>
      <c r="D2" s="75"/>
      <c r="E2" s="75"/>
    </row>
    <row r="3" spans="1:5" ht="17.25" thickBot="1">
      <c r="A3" s="49" t="s">
        <v>228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122</v>
      </c>
      <c r="B7" s="60"/>
      <c r="C7" s="7"/>
      <c r="D7" s="7"/>
      <c r="E7" s="7">
        <f>SUM(D8:D12)</f>
        <v>454408230</v>
      </c>
    </row>
    <row r="8" spans="1:5" ht="15.75">
      <c r="A8" s="57" t="s">
        <v>123</v>
      </c>
      <c r="B8" s="58"/>
      <c r="C8" s="8"/>
      <c r="D8" s="9">
        <v>3417071</v>
      </c>
      <c r="E8" s="8"/>
    </row>
    <row r="9" spans="1:5" ht="15.75">
      <c r="A9" s="57" t="s">
        <v>124</v>
      </c>
      <c r="B9" s="58"/>
      <c r="C9" s="8"/>
      <c r="D9" s="9">
        <v>216656234</v>
      </c>
      <c r="E9" s="8"/>
    </row>
    <row r="10" spans="1:5" ht="15.75">
      <c r="A10" s="57" t="s">
        <v>125</v>
      </c>
      <c r="B10" s="58"/>
      <c r="C10" s="7"/>
      <c r="D10" s="7">
        <v>64312338</v>
      </c>
      <c r="E10" s="7"/>
    </row>
    <row r="11" spans="1:5" ht="15.75">
      <c r="A11" s="59" t="s">
        <v>126</v>
      </c>
      <c r="B11" s="60"/>
      <c r="C11" s="7"/>
      <c r="D11" s="7">
        <v>169872587</v>
      </c>
      <c r="E11" s="7"/>
    </row>
    <row r="12" spans="1:5" ht="15.75">
      <c r="A12" s="59" t="s">
        <v>127</v>
      </c>
      <c r="B12" s="60"/>
      <c r="C12" s="7"/>
      <c r="D12" s="7">
        <v>150000</v>
      </c>
      <c r="E12" s="7"/>
    </row>
    <row r="13" spans="1:5" ht="15.75">
      <c r="A13" s="59" t="s">
        <v>128</v>
      </c>
      <c r="B13" s="60"/>
      <c r="C13" s="7"/>
      <c r="D13" s="7"/>
      <c r="E13" s="7">
        <f>SUM(D16+D19+D22+D25+D32+D31+D38+D35)</f>
        <v>128517645</v>
      </c>
    </row>
    <row r="14" spans="1:5" ht="15.75">
      <c r="A14" s="53" t="s">
        <v>129</v>
      </c>
      <c r="B14" s="54"/>
      <c r="C14" s="7"/>
      <c r="D14" s="7">
        <v>0</v>
      </c>
      <c r="E14" s="7"/>
    </row>
    <row r="15" spans="1:5" ht="15.75">
      <c r="A15" s="53" t="s">
        <v>130</v>
      </c>
      <c r="B15" s="54"/>
      <c r="C15" s="7"/>
      <c r="D15" s="7">
        <v>0</v>
      </c>
      <c r="E15" s="7"/>
    </row>
    <row r="16" spans="1:5" ht="15.75">
      <c r="A16" s="59" t="s">
        <v>131</v>
      </c>
      <c r="B16" s="60"/>
      <c r="C16" s="7"/>
      <c r="D16" s="7">
        <f>SUM(C17+C18)</f>
        <v>80000</v>
      </c>
      <c r="E16" s="7"/>
    </row>
    <row r="17" spans="1:5" ht="15.75">
      <c r="A17" s="10" t="s">
        <v>132</v>
      </c>
      <c r="B17" s="6"/>
      <c r="C17" s="7">
        <v>0</v>
      </c>
      <c r="D17" s="7"/>
      <c r="E17" s="7"/>
    </row>
    <row r="18" spans="1:5" ht="15.75">
      <c r="A18" s="10" t="s">
        <v>133</v>
      </c>
      <c r="B18" s="6"/>
      <c r="C18" s="7">
        <v>80000</v>
      </c>
      <c r="D18" s="7"/>
      <c r="E18" s="7"/>
    </row>
    <row r="19" spans="1:5" ht="15.75">
      <c r="A19" s="59" t="s">
        <v>134</v>
      </c>
      <c r="B19" s="60"/>
      <c r="C19" s="7"/>
      <c r="D19" s="7">
        <f>SUM(C20-C21)</f>
        <v>-443086</v>
      </c>
      <c r="E19" s="7"/>
    </row>
    <row r="20" spans="1:5" ht="15.75">
      <c r="A20" s="59" t="s">
        <v>135</v>
      </c>
      <c r="B20" s="60"/>
      <c r="C20" s="7">
        <v>229914</v>
      </c>
      <c r="D20" s="7"/>
      <c r="E20" s="7"/>
    </row>
    <row r="21" spans="1:5" ht="15.75">
      <c r="A21" s="59" t="s">
        <v>136</v>
      </c>
      <c r="B21" s="60"/>
      <c r="C21" s="7">
        <v>673000</v>
      </c>
      <c r="D21" s="7"/>
      <c r="E21" s="7"/>
    </row>
    <row r="22" spans="1:5" ht="15.75">
      <c r="A22" s="59" t="s">
        <v>137</v>
      </c>
      <c r="B22" s="60"/>
      <c r="C22" s="7"/>
      <c r="D22" s="7">
        <f>SUM(C23-C24)</f>
        <v>0</v>
      </c>
      <c r="E22" s="7"/>
    </row>
    <row r="23" spans="1:5" ht="15.75">
      <c r="A23" s="59" t="s">
        <v>135</v>
      </c>
      <c r="B23" s="60"/>
      <c r="C23" s="7">
        <v>0</v>
      </c>
      <c r="D23" s="7"/>
      <c r="E23" s="7"/>
    </row>
    <row r="24" spans="1:5" ht="15.75">
      <c r="A24" s="59" t="s">
        <v>136</v>
      </c>
      <c r="B24" s="60"/>
      <c r="C24" s="7">
        <v>0</v>
      </c>
      <c r="D24" s="7"/>
      <c r="E24" s="7"/>
    </row>
    <row r="25" spans="1:5" ht="15.75">
      <c r="A25" s="59" t="s">
        <v>138</v>
      </c>
      <c r="B25" s="60"/>
      <c r="C25" s="7"/>
      <c r="D25" s="7">
        <f>SUM(C26:C30)</f>
        <v>7760625</v>
      </c>
      <c r="E25" s="7"/>
    </row>
    <row r="26" spans="1:5" ht="15.75">
      <c r="A26" s="64" t="s">
        <v>139</v>
      </c>
      <c r="B26" s="65"/>
      <c r="C26" s="7">
        <v>745543</v>
      </c>
      <c r="D26" s="7"/>
      <c r="E26" s="7"/>
    </row>
    <row r="27" spans="1:5" ht="15.75">
      <c r="A27" s="59" t="s">
        <v>140</v>
      </c>
      <c r="B27" s="60"/>
      <c r="C27" s="7">
        <v>5112057</v>
      </c>
      <c r="D27" s="7"/>
      <c r="E27" s="7"/>
    </row>
    <row r="28" spans="1:5" ht="15.75">
      <c r="A28" s="59" t="s">
        <v>141</v>
      </c>
      <c r="B28" s="60"/>
      <c r="C28" s="7">
        <v>1903025</v>
      </c>
      <c r="D28" s="7"/>
      <c r="E28" s="11"/>
    </row>
    <row r="29" spans="1:5" ht="15.75">
      <c r="A29" s="59" t="s">
        <v>142</v>
      </c>
      <c r="B29" s="60"/>
      <c r="C29" s="7">
        <v>0</v>
      </c>
      <c r="D29" s="7"/>
      <c r="E29" s="11"/>
    </row>
    <row r="30" spans="1:5" ht="15.75">
      <c r="A30" s="64" t="s">
        <v>143</v>
      </c>
      <c r="B30" s="65"/>
      <c r="C30" s="7"/>
      <c r="D30" s="7"/>
      <c r="E30" s="11"/>
    </row>
    <row r="31" spans="1:5" ht="15.75">
      <c r="A31" s="59" t="s">
        <v>144</v>
      </c>
      <c r="B31" s="60"/>
      <c r="C31" s="7"/>
      <c r="D31" s="7"/>
      <c r="E31" s="11"/>
    </row>
    <row r="32" spans="1:5" ht="15.75">
      <c r="A32" s="59" t="s">
        <v>145</v>
      </c>
      <c r="B32" s="60"/>
      <c r="C32" s="7"/>
      <c r="D32" s="7">
        <f>SUM(C33-C34)</f>
        <v>89758104</v>
      </c>
      <c r="E32" s="11"/>
    </row>
    <row r="33" spans="1:5" ht="15.75">
      <c r="A33" s="64" t="s">
        <v>146</v>
      </c>
      <c r="B33" s="65"/>
      <c r="C33" s="7">
        <v>105888259</v>
      </c>
      <c r="D33" s="7"/>
      <c r="E33" s="11"/>
    </row>
    <row r="34" spans="1:5" ht="15.75">
      <c r="A34" s="59" t="s">
        <v>147</v>
      </c>
      <c r="B34" s="60"/>
      <c r="C34" s="8">
        <v>16130155</v>
      </c>
      <c r="D34" s="9"/>
      <c r="E34" s="8"/>
    </row>
    <row r="35" spans="1:5" ht="15.75">
      <c r="A35" s="59" t="s">
        <v>148</v>
      </c>
      <c r="B35" s="60"/>
      <c r="C35" s="7"/>
      <c r="D35" s="8">
        <f>C36-C37</f>
        <v>32412577</v>
      </c>
      <c r="E35" s="7"/>
    </row>
    <row r="36" spans="1:5" ht="15.75">
      <c r="A36" s="64" t="s">
        <v>149</v>
      </c>
      <c r="B36" s="65"/>
      <c r="C36" s="7">
        <v>32412577</v>
      </c>
      <c r="D36" s="8"/>
      <c r="E36" s="7"/>
    </row>
    <row r="37" spans="1:5" ht="15.75">
      <c r="A37" s="59" t="s">
        <v>150</v>
      </c>
      <c r="B37" s="60"/>
      <c r="C37" s="7">
        <v>0</v>
      </c>
      <c r="D37" s="8"/>
      <c r="E37" s="7"/>
    </row>
    <row r="38" spans="1:5" ht="15.75">
      <c r="A38" s="59" t="s">
        <v>151</v>
      </c>
      <c r="B38" s="60"/>
      <c r="C38" s="7"/>
      <c r="D38" s="8">
        <f>C39-C40</f>
        <v>-1050575</v>
      </c>
      <c r="E38" s="7"/>
    </row>
    <row r="39" spans="1:5" ht="15.75">
      <c r="A39" s="64" t="s">
        <v>146</v>
      </c>
      <c r="B39" s="65"/>
      <c r="C39" s="7">
        <v>1169425</v>
      </c>
      <c r="D39" s="8"/>
      <c r="E39" s="7"/>
    </row>
    <row r="40" spans="1:5" ht="15.75">
      <c r="A40" s="59" t="s">
        <v>150</v>
      </c>
      <c r="B40" s="60"/>
      <c r="C40" s="7">
        <v>2220000</v>
      </c>
      <c r="D40" s="8"/>
      <c r="E40" s="7"/>
    </row>
    <row r="41" spans="1:5" ht="15.75">
      <c r="A41" s="66" t="s">
        <v>152</v>
      </c>
      <c r="B41" s="67"/>
      <c r="C41" s="7" t="s">
        <v>153</v>
      </c>
      <c r="D41" s="7"/>
      <c r="E41" s="7">
        <f>SUM(E7+E13)</f>
        <v>582925875</v>
      </c>
    </row>
    <row r="42" spans="1:5" ht="15.75">
      <c r="A42" s="68" t="s">
        <v>154</v>
      </c>
      <c r="B42" s="60"/>
      <c r="C42" s="7"/>
      <c r="D42" s="7"/>
      <c r="E42" s="7"/>
    </row>
    <row r="43" spans="1:5" ht="15.75">
      <c r="A43" s="59" t="s">
        <v>155</v>
      </c>
      <c r="B43" s="60"/>
      <c r="C43" s="7"/>
      <c r="D43" s="7"/>
      <c r="E43" s="7">
        <f>SUM(D44:D75)</f>
        <v>32709465</v>
      </c>
    </row>
    <row r="44" spans="1:5" ht="15.75">
      <c r="A44" s="59" t="s">
        <v>156</v>
      </c>
      <c r="B44" s="60"/>
      <c r="C44" s="7"/>
      <c r="D44" s="7">
        <f>SUM(C45:C49)</f>
        <v>7760625</v>
      </c>
      <c r="E44" s="7"/>
    </row>
    <row r="45" spans="1:5" ht="15.75" customHeight="1">
      <c r="A45" s="64" t="s">
        <v>139</v>
      </c>
      <c r="B45" s="65"/>
      <c r="C45" s="7">
        <v>745543</v>
      </c>
      <c r="D45" s="7"/>
      <c r="E45" s="7"/>
    </row>
    <row r="46" spans="1:5" ht="15.75" customHeight="1">
      <c r="A46" s="59" t="s">
        <v>140</v>
      </c>
      <c r="B46" s="60"/>
      <c r="C46" s="7">
        <v>5112057</v>
      </c>
      <c r="D46" s="7"/>
      <c r="E46" s="7"/>
    </row>
    <row r="47" spans="1:5" ht="15.75" customHeight="1">
      <c r="A47" s="59" t="s">
        <v>141</v>
      </c>
      <c r="B47" s="60"/>
      <c r="C47" s="7">
        <v>1903025</v>
      </c>
      <c r="D47" s="7"/>
      <c r="E47" s="7"/>
    </row>
    <row r="48" spans="1:5" ht="15.75" customHeight="1">
      <c r="A48" s="59" t="s">
        <v>142</v>
      </c>
      <c r="B48" s="60"/>
      <c r="C48" s="7">
        <v>0</v>
      </c>
      <c r="D48" s="7"/>
      <c r="E48" s="7"/>
    </row>
    <row r="49" spans="1:5" ht="15.75" customHeight="1">
      <c r="A49" s="64" t="s">
        <v>143</v>
      </c>
      <c r="B49" s="65"/>
      <c r="C49" s="7"/>
      <c r="D49" s="7"/>
      <c r="E49" s="7"/>
    </row>
    <row r="50" spans="1:5" ht="16.5" customHeight="1">
      <c r="A50" s="59" t="s">
        <v>157</v>
      </c>
      <c r="B50" s="60"/>
      <c r="C50" s="7"/>
      <c r="D50" s="7">
        <f>SUM(C51+C52)</f>
        <v>80000</v>
      </c>
      <c r="E50" s="7"/>
    </row>
    <row r="51" spans="1:5" ht="16.5" customHeight="1">
      <c r="A51" s="10" t="s">
        <v>132</v>
      </c>
      <c r="B51" s="6"/>
      <c r="C51" s="7"/>
      <c r="D51" s="7"/>
      <c r="E51" s="7"/>
    </row>
    <row r="52" spans="1:5" ht="16.5" customHeight="1">
      <c r="A52" s="10" t="s">
        <v>133</v>
      </c>
      <c r="B52" s="6"/>
      <c r="C52" s="7">
        <v>80000</v>
      </c>
      <c r="D52" s="7"/>
      <c r="E52" s="7"/>
    </row>
    <row r="53" spans="1:5" ht="16.5" customHeight="1">
      <c r="A53" s="59" t="s">
        <v>158</v>
      </c>
      <c r="B53" s="60"/>
      <c r="C53" s="7"/>
      <c r="D53" s="7">
        <f>SUM(C54-C55)</f>
        <v>1256100</v>
      </c>
      <c r="E53" s="7"/>
    </row>
    <row r="54" spans="1:5" ht="15.75">
      <c r="A54" s="64" t="s">
        <v>159</v>
      </c>
      <c r="B54" s="65"/>
      <c r="C54" s="7">
        <v>1256100</v>
      </c>
      <c r="D54" s="7"/>
      <c r="E54" s="7"/>
    </row>
    <row r="55" spans="1:5" ht="15.75">
      <c r="A55" s="59" t="s">
        <v>160</v>
      </c>
      <c r="B55" s="60"/>
      <c r="C55" s="7">
        <v>0</v>
      </c>
      <c r="D55" s="7"/>
      <c r="E55" s="7"/>
    </row>
    <row r="56" spans="1:5" ht="19.5" customHeight="1">
      <c r="A56" s="59" t="s">
        <v>161</v>
      </c>
      <c r="B56" s="60"/>
      <c r="C56" s="7"/>
      <c r="D56" s="7">
        <f>SUM(C57-C58)</f>
        <v>2412467</v>
      </c>
      <c r="E56" s="12"/>
    </row>
    <row r="57" spans="1:5" ht="18.75">
      <c r="A57" s="64" t="s">
        <v>159</v>
      </c>
      <c r="B57" s="65"/>
      <c r="C57" s="7">
        <v>3402686</v>
      </c>
      <c r="D57" s="7"/>
      <c r="E57" s="13"/>
    </row>
    <row r="58" spans="1:5" ht="18.75">
      <c r="A58" s="59" t="s">
        <v>160</v>
      </c>
      <c r="B58" s="60"/>
      <c r="C58" s="7">
        <v>990219</v>
      </c>
      <c r="D58" s="7"/>
      <c r="E58" s="12"/>
    </row>
    <row r="59" spans="1:5" ht="19.5" customHeight="1" hidden="1">
      <c r="A59" s="59" t="s">
        <v>162</v>
      </c>
      <c r="B59" s="60"/>
      <c r="C59" s="7"/>
      <c r="D59" s="7">
        <f>SUM(C60-C61)</f>
        <v>0</v>
      </c>
      <c r="E59" s="12"/>
    </row>
    <row r="60" spans="1:5" ht="18.75" hidden="1">
      <c r="A60" s="64" t="s">
        <v>163</v>
      </c>
      <c r="B60" s="65"/>
      <c r="C60" s="7"/>
      <c r="D60" s="7"/>
      <c r="E60" s="13"/>
    </row>
    <row r="61" spans="1:5" ht="18.75" hidden="1">
      <c r="A61" s="59" t="s">
        <v>160</v>
      </c>
      <c r="B61" s="60"/>
      <c r="C61" s="8"/>
      <c r="D61" s="7"/>
      <c r="E61" s="12"/>
    </row>
    <row r="62" spans="1:5" ht="18.75">
      <c r="A62" s="59" t="s">
        <v>164</v>
      </c>
      <c r="B62" s="60"/>
      <c r="C62" s="7"/>
      <c r="D62" s="7">
        <f>SUM(C63-C64)</f>
        <v>0</v>
      </c>
      <c r="E62" s="12"/>
    </row>
    <row r="63" spans="1:5" ht="19.5" customHeight="1">
      <c r="A63" s="64" t="s">
        <v>163</v>
      </c>
      <c r="B63" s="65"/>
      <c r="C63" s="7">
        <v>0</v>
      </c>
      <c r="D63" s="7"/>
      <c r="E63" s="13"/>
    </row>
    <row r="64" spans="1:5" ht="18.75">
      <c r="A64" s="59" t="s">
        <v>160</v>
      </c>
      <c r="B64" s="60"/>
      <c r="C64" s="8">
        <v>0</v>
      </c>
      <c r="D64" s="7"/>
      <c r="E64" s="12"/>
    </row>
    <row r="65" spans="1:5" ht="15.75">
      <c r="A65" s="59" t="s">
        <v>165</v>
      </c>
      <c r="B65" s="60"/>
      <c r="C65" s="7"/>
      <c r="D65" s="7">
        <f>SUM(C66:C71)</f>
        <v>14314496</v>
      </c>
      <c r="E65" s="7"/>
    </row>
    <row r="66" spans="1:5" ht="15.75">
      <c r="A66" s="63" t="s">
        <v>166</v>
      </c>
      <c r="B66" s="62"/>
      <c r="C66" s="7">
        <v>706009</v>
      </c>
      <c r="D66" s="7"/>
      <c r="E66" s="7"/>
    </row>
    <row r="67" spans="1:5" ht="15.75">
      <c r="A67" s="63" t="s">
        <v>167</v>
      </c>
      <c r="B67" s="62"/>
      <c r="C67" s="7">
        <v>60970</v>
      </c>
      <c r="D67" s="7"/>
      <c r="E67" s="7"/>
    </row>
    <row r="68" spans="1:5" ht="18.75">
      <c r="A68" s="61" t="s">
        <v>168</v>
      </c>
      <c r="B68" s="62"/>
      <c r="C68" s="7">
        <v>12481494</v>
      </c>
      <c r="D68" s="16"/>
      <c r="E68" s="16"/>
    </row>
    <row r="69" spans="1:5" ht="15.75">
      <c r="A69" s="61" t="s">
        <v>169</v>
      </c>
      <c r="B69" s="62"/>
      <c r="C69" s="7">
        <v>752727</v>
      </c>
      <c r="D69" s="7"/>
      <c r="E69" s="7"/>
    </row>
    <row r="70" spans="1:5" ht="15.75">
      <c r="A70" s="61" t="s">
        <v>170</v>
      </c>
      <c r="B70" s="62"/>
      <c r="C70" s="7">
        <v>31916</v>
      </c>
      <c r="D70" s="7"/>
      <c r="E70" s="7"/>
    </row>
    <row r="71" spans="1:5" ht="15.75">
      <c r="A71" s="61" t="s">
        <v>171</v>
      </c>
      <c r="B71" s="62"/>
      <c r="C71" s="7">
        <v>281380</v>
      </c>
      <c r="D71" s="7"/>
      <c r="E71" s="7"/>
    </row>
    <row r="72" spans="1:5" ht="15.75">
      <c r="A72" s="59" t="s">
        <v>230</v>
      </c>
      <c r="B72" s="60"/>
      <c r="C72" s="7"/>
      <c r="D72" s="7">
        <f>C73+C74</f>
        <v>3077870</v>
      </c>
      <c r="E72" s="7"/>
    </row>
    <row r="73" spans="1:5" ht="15.75">
      <c r="A73" s="14" t="s">
        <v>173</v>
      </c>
      <c r="B73" s="15"/>
      <c r="C73" s="7">
        <v>1286529</v>
      </c>
      <c r="D73" s="7"/>
      <c r="E73" s="7"/>
    </row>
    <row r="74" spans="1:5" ht="15.75">
      <c r="A74" s="14" t="s">
        <v>229</v>
      </c>
      <c r="B74" s="15"/>
      <c r="C74" s="7">
        <v>1791341</v>
      </c>
      <c r="D74" s="7"/>
      <c r="E74" s="7"/>
    </row>
    <row r="75" spans="1:5" ht="15.75">
      <c r="A75" s="59" t="s">
        <v>172</v>
      </c>
      <c r="B75" s="60"/>
      <c r="C75" s="7"/>
      <c r="D75" s="7">
        <f>SUM(C76:C78)</f>
        <v>3807907</v>
      </c>
      <c r="E75" s="7"/>
    </row>
    <row r="76" spans="1:5" ht="15.75">
      <c r="A76" s="14" t="s">
        <v>173</v>
      </c>
      <c r="B76" s="15"/>
      <c r="C76" s="7">
        <v>2595273</v>
      </c>
      <c r="D76" s="7"/>
      <c r="E76" s="7"/>
    </row>
    <row r="77" spans="1:5" ht="15.75">
      <c r="A77" s="61" t="s">
        <v>232</v>
      </c>
      <c r="B77" s="62"/>
      <c r="C77" s="7">
        <v>314783</v>
      </c>
      <c r="D77" s="7"/>
      <c r="E77" s="7"/>
    </row>
    <row r="78" spans="1:5" ht="15.75">
      <c r="A78" s="14" t="s">
        <v>231</v>
      </c>
      <c r="B78" s="15"/>
      <c r="C78" s="7">
        <v>897851</v>
      </c>
      <c r="D78" s="7"/>
      <c r="E78" s="7"/>
    </row>
    <row r="79" spans="1:5" ht="15.75">
      <c r="A79" s="59" t="s">
        <v>174</v>
      </c>
      <c r="B79" s="60"/>
      <c r="C79" s="7">
        <v>1791341</v>
      </c>
      <c r="D79" s="8"/>
      <c r="E79" s="7">
        <f>SUM(D80:D84)</f>
        <v>550216410</v>
      </c>
    </row>
    <row r="80" spans="1:5" ht="15.75">
      <c r="A80" s="57" t="s">
        <v>123</v>
      </c>
      <c r="B80" s="58"/>
      <c r="C80" s="7"/>
      <c r="D80" s="8">
        <v>3456682</v>
      </c>
      <c r="E80" s="8"/>
    </row>
    <row r="81" spans="1:5" ht="15.75">
      <c r="A81" s="57" t="s">
        <v>124</v>
      </c>
      <c r="B81" s="58"/>
      <c r="C81" s="7"/>
      <c r="D81" s="8">
        <v>305886934</v>
      </c>
      <c r="E81" s="8"/>
    </row>
    <row r="82" spans="1:5" ht="15.75">
      <c r="A82" s="57" t="s">
        <v>125</v>
      </c>
      <c r="B82" s="58"/>
      <c r="C82" s="7"/>
      <c r="D82" s="7">
        <v>77735984</v>
      </c>
      <c r="E82" s="7"/>
    </row>
    <row r="83" spans="1:5" ht="15.75">
      <c r="A83" s="59" t="s">
        <v>126</v>
      </c>
      <c r="B83" s="60"/>
      <c r="C83" s="7"/>
      <c r="D83" s="7">
        <v>162986810</v>
      </c>
      <c r="E83" s="7"/>
    </row>
    <row r="84" spans="1:5" ht="15.75">
      <c r="A84" s="59" t="s">
        <v>175</v>
      </c>
      <c r="B84" s="60"/>
      <c r="C84" s="7"/>
      <c r="D84" s="7">
        <v>150000</v>
      </c>
      <c r="E84" s="7"/>
    </row>
    <row r="85" spans="1:5" ht="16.5" thickBot="1">
      <c r="A85" s="55" t="s">
        <v>176</v>
      </c>
      <c r="B85" s="56"/>
      <c r="C85" s="17"/>
      <c r="D85" s="18"/>
      <c r="E85" s="18">
        <f>SUM(E43+E79)</f>
        <v>582925875</v>
      </c>
    </row>
    <row r="86" spans="1:5" ht="15.75">
      <c r="A86" s="19"/>
      <c r="B86" s="19"/>
      <c r="C86" s="20"/>
      <c r="D86" s="20"/>
      <c r="E86" s="20"/>
    </row>
  </sheetData>
  <mergeCells count="77">
    <mergeCell ref="A14:B14"/>
    <mergeCell ref="A15:B15"/>
    <mergeCell ref="A85:B85"/>
    <mergeCell ref="A81:B81"/>
    <mergeCell ref="A82:B82"/>
    <mergeCell ref="A83:B83"/>
    <mergeCell ref="A84:B84"/>
    <mergeCell ref="A71:B71"/>
    <mergeCell ref="A75:B75"/>
    <mergeCell ref="A79:B79"/>
    <mergeCell ref="A80:B80"/>
    <mergeCell ref="A67:B67"/>
    <mergeCell ref="A68:B68"/>
    <mergeCell ref="A69:B69"/>
    <mergeCell ref="A70:B70"/>
    <mergeCell ref="A72:B72"/>
    <mergeCell ref="A77:B77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49:B49"/>
    <mergeCell ref="A50:B50"/>
    <mergeCell ref="A53:B53"/>
    <mergeCell ref="A54:B54"/>
    <mergeCell ref="A44:B44"/>
    <mergeCell ref="A45:B45"/>
    <mergeCell ref="A46:B46"/>
    <mergeCell ref="A48:B48"/>
    <mergeCell ref="A47:B47"/>
    <mergeCell ref="A40:B40"/>
    <mergeCell ref="A41:B41"/>
    <mergeCell ref="A42:B42"/>
    <mergeCell ref="A43:B43"/>
    <mergeCell ref="A35:B35"/>
    <mergeCell ref="A37:B37"/>
    <mergeCell ref="A38:B38"/>
    <mergeCell ref="A39:B39"/>
    <mergeCell ref="A36:B36"/>
    <mergeCell ref="A31:B31"/>
    <mergeCell ref="A32:B32"/>
    <mergeCell ref="A33:B33"/>
    <mergeCell ref="A34:B34"/>
    <mergeCell ref="A26:B26"/>
    <mergeCell ref="A27:B27"/>
    <mergeCell ref="A28:B28"/>
    <mergeCell ref="A30:B30"/>
    <mergeCell ref="A29:B29"/>
    <mergeCell ref="A22:B22"/>
    <mergeCell ref="A23:B23"/>
    <mergeCell ref="A24:B24"/>
    <mergeCell ref="A25:B25"/>
    <mergeCell ref="A16:B16"/>
    <mergeCell ref="A19:B19"/>
    <mergeCell ref="A20:B20"/>
    <mergeCell ref="A21:B21"/>
    <mergeCell ref="A10:B10"/>
    <mergeCell ref="A11:B11"/>
    <mergeCell ref="A12:B12"/>
    <mergeCell ref="A13:B13"/>
    <mergeCell ref="A1:E1"/>
    <mergeCell ref="A2:E2"/>
    <mergeCell ref="A3:E3"/>
    <mergeCell ref="A4:B5"/>
    <mergeCell ref="C4:E4"/>
    <mergeCell ref="A6:B6"/>
    <mergeCell ref="A7:B7"/>
    <mergeCell ref="A8:B8"/>
    <mergeCell ref="A9:B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B31">
      <selection activeCell="B30" sqref="B30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120</v>
      </c>
      <c r="B1" s="73"/>
      <c r="C1" s="73"/>
      <c r="D1" s="73"/>
    </row>
    <row r="2" spans="1:4" ht="24" customHeight="1">
      <c r="A2" s="74" t="s">
        <v>177</v>
      </c>
      <c r="B2" s="75"/>
      <c r="C2" s="75"/>
      <c r="D2" s="75"/>
    </row>
    <row r="3" spans="1:4" ht="17.25" thickBot="1">
      <c r="A3" s="2" t="s">
        <v>178</v>
      </c>
      <c r="B3" s="84" t="s">
        <v>233</v>
      </c>
      <c r="C3" s="85"/>
      <c r="D3" s="2" t="s">
        <v>179</v>
      </c>
    </row>
    <row r="4" spans="1:4" ht="21" customHeight="1" thickBot="1">
      <c r="A4" s="21" t="s">
        <v>180</v>
      </c>
      <c r="B4" s="22" t="s">
        <v>181</v>
      </c>
      <c r="C4" s="4" t="s">
        <v>182</v>
      </c>
      <c r="D4" s="3" t="s">
        <v>181</v>
      </c>
    </row>
    <row r="5" spans="1:4" ht="15.75" customHeight="1">
      <c r="A5" s="23" t="s">
        <v>183</v>
      </c>
      <c r="B5" s="24">
        <v>3456682</v>
      </c>
      <c r="C5" s="25" t="s">
        <v>184</v>
      </c>
      <c r="D5" s="26">
        <v>13603295</v>
      </c>
    </row>
    <row r="6" spans="1:4" ht="15.75" customHeight="1">
      <c r="A6" s="23" t="s">
        <v>185</v>
      </c>
      <c r="B6" s="27">
        <v>16062560</v>
      </c>
      <c r="C6" s="25" t="s">
        <v>186</v>
      </c>
      <c r="D6" s="28">
        <v>71519569</v>
      </c>
    </row>
    <row r="7" spans="1:4" ht="15.75" customHeight="1">
      <c r="A7" s="23" t="s">
        <v>187</v>
      </c>
      <c r="B7" s="27">
        <v>0</v>
      </c>
      <c r="C7" s="25" t="s">
        <v>188</v>
      </c>
      <c r="D7" s="28">
        <v>1700000</v>
      </c>
    </row>
    <row r="8" spans="1:4" ht="15.75" customHeight="1">
      <c r="A8" s="23" t="s">
        <v>189</v>
      </c>
      <c r="B8" s="27">
        <v>0</v>
      </c>
      <c r="C8" s="25" t="s">
        <v>190</v>
      </c>
      <c r="D8" s="28">
        <v>16062560</v>
      </c>
    </row>
    <row r="9" spans="1:4" ht="15.75" customHeight="1">
      <c r="A9" s="23" t="s">
        <v>191</v>
      </c>
      <c r="B9" s="27">
        <v>25473329</v>
      </c>
      <c r="C9" s="25" t="s">
        <v>192</v>
      </c>
      <c r="D9" s="28">
        <v>0</v>
      </c>
    </row>
    <row r="10" spans="1:4" ht="15.75" customHeight="1">
      <c r="A10" s="23" t="s">
        <v>193</v>
      </c>
      <c r="B10" s="27">
        <v>68439569</v>
      </c>
      <c r="C10" s="25" t="s">
        <v>194</v>
      </c>
      <c r="D10" s="28">
        <f>SUM(D12:D15)</f>
        <v>25473329</v>
      </c>
    </row>
    <row r="11" spans="1:4" ht="15.75" customHeight="1">
      <c r="A11" s="23" t="s">
        <v>195</v>
      </c>
      <c r="B11" s="27">
        <v>3080000</v>
      </c>
      <c r="C11" s="25"/>
      <c r="D11" s="28"/>
    </row>
    <row r="12" spans="1:4" ht="15.75" customHeight="1">
      <c r="A12" s="23" t="s">
        <v>196</v>
      </c>
      <c r="B12" s="27">
        <v>305886934</v>
      </c>
      <c r="C12" s="29" t="s">
        <v>197</v>
      </c>
      <c r="D12" s="28">
        <v>1214618</v>
      </c>
    </row>
    <row r="13" spans="1:4" ht="15.75" customHeight="1">
      <c r="A13" s="23" t="s">
        <v>198</v>
      </c>
      <c r="B13" s="27">
        <v>77735984</v>
      </c>
      <c r="C13" s="29" t="s">
        <v>199</v>
      </c>
      <c r="D13" s="28">
        <v>24208711</v>
      </c>
    </row>
    <row r="14" spans="1:4" ht="15.75" customHeight="1">
      <c r="A14" s="23" t="s">
        <v>200</v>
      </c>
      <c r="B14" s="27">
        <v>162986810</v>
      </c>
      <c r="C14" s="29" t="s">
        <v>201</v>
      </c>
      <c r="D14" s="28">
        <v>0</v>
      </c>
    </row>
    <row r="15" spans="1:4" ht="15.75" customHeight="1">
      <c r="A15" s="23" t="s">
        <v>202</v>
      </c>
      <c r="B15" s="27">
        <v>150000</v>
      </c>
      <c r="C15" s="29" t="s">
        <v>203</v>
      </c>
      <c r="D15" s="28">
        <v>50000</v>
      </c>
    </row>
    <row r="16" spans="1:4" ht="15.75" customHeight="1">
      <c r="A16" s="23" t="s">
        <v>204</v>
      </c>
      <c r="B16" s="27">
        <v>0</v>
      </c>
      <c r="C16" s="25" t="s">
        <v>205</v>
      </c>
      <c r="D16" s="28">
        <v>306414338</v>
      </c>
    </row>
    <row r="17" spans="1:4" ht="15.75" customHeight="1">
      <c r="A17" s="23" t="s">
        <v>206</v>
      </c>
      <c r="B17" s="27">
        <v>1256100</v>
      </c>
      <c r="C17" s="25" t="s">
        <v>207</v>
      </c>
      <c r="D17" s="28">
        <v>115955610</v>
      </c>
    </row>
    <row r="18" spans="1:4" ht="15.75" customHeight="1">
      <c r="A18" s="23" t="s">
        <v>208</v>
      </c>
      <c r="B18" s="27">
        <v>7815655</v>
      </c>
      <c r="C18" s="25" t="s">
        <v>209</v>
      </c>
      <c r="D18" s="28">
        <v>32048882</v>
      </c>
    </row>
    <row r="19" spans="1:4" ht="15.75" customHeight="1">
      <c r="A19" s="23" t="s">
        <v>210</v>
      </c>
      <c r="B19" s="27">
        <v>800</v>
      </c>
      <c r="C19" s="25" t="s">
        <v>211</v>
      </c>
      <c r="D19" s="28">
        <v>0</v>
      </c>
    </row>
    <row r="20" spans="1:4" ht="15.75" customHeight="1">
      <c r="A20" s="23" t="s">
        <v>212</v>
      </c>
      <c r="B20" s="27">
        <v>7024560</v>
      </c>
      <c r="C20" s="25" t="s">
        <v>213</v>
      </c>
      <c r="D20" s="28">
        <v>0</v>
      </c>
    </row>
    <row r="21" spans="1:4" ht="15.75" customHeight="1">
      <c r="A21" s="23" t="s">
        <v>214</v>
      </c>
      <c r="B21" s="27">
        <v>0</v>
      </c>
      <c r="C21" s="25" t="s">
        <v>215</v>
      </c>
      <c r="D21" s="28">
        <v>3836576</v>
      </c>
    </row>
    <row r="22" spans="1:4" ht="15.75" customHeight="1">
      <c r="A22" s="23" t="s">
        <v>216</v>
      </c>
      <c r="B22" s="27">
        <f>SUM(B23:B28)</f>
        <v>73420770</v>
      </c>
      <c r="C22" s="25" t="s">
        <v>217</v>
      </c>
      <c r="D22" s="28">
        <v>159150234</v>
      </c>
    </row>
    <row r="23" spans="1:4" ht="15.75" customHeight="1">
      <c r="A23" s="23" t="s">
        <v>218</v>
      </c>
      <c r="B23" s="27">
        <v>5887778</v>
      </c>
      <c r="C23" s="25" t="s">
        <v>219</v>
      </c>
      <c r="D23" s="28">
        <v>7024560</v>
      </c>
    </row>
    <row r="24" spans="1:4" ht="15.75" customHeight="1">
      <c r="A24" s="23" t="s">
        <v>220</v>
      </c>
      <c r="B24" s="27">
        <v>109970</v>
      </c>
      <c r="C24" s="25" t="s">
        <v>221</v>
      </c>
      <c r="D24" s="28">
        <v>800</v>
      </c>
    </row>
    <row r="25" spans="1:4" ht="15.75" customHeight="1">
      <c r="A25" s="30" t="s">
        <v>222</v>
      </c>
      <c r="B25" s="27">
        <v>66206818</v>
      </c>
      <c r="C25" s="29"/>
      <c r="D25" s="28"/>
    </row>
    <row r="26" spans="1:4" ht="15.75" customHeight="1">
      <c r="A26" s="23" t="s">
        <v>223</v>
      </c>
      <c r="B26" s="27">
        <v>878908</v>
      </c>
      <c r="C26" s="29"/>
      <c r="D26" s="28"/>
    </row>
    <row r="27" spans="1:4" ht="15.75" customHeight="1">
      <c r="A27" s="23" t="s">
        <v>224</v>
      </c>
      <c r="B27" s="27">
        <v>31916</v>
      </c>
      <c r="C27" s="29"/>
      <c r="D27" s="28"/>
    </row>
    <row r="28" spans="1:4" ht="15.75" customHeight="1">
      <c r="A28" s="23" t="s">
        <v>225</v>
      </c>
      <c r="B28" s="27">
        <v>305380</v>
      </c>
      <c r="C28" s="29"/>
      <c r="D28" s="28"/>
    </row>
    <row r="29" spans="1:4" ht="15.75" customHeight="1">
      <c r="A29" s="31"/>
      <c r="B29" s="32"/>
      <c r="C29" s="33"/>
      <c r="D29" s="34"/>
    </row>
    <row r="30" spans="1:4" ht="16.5" thickBot="1">
      <c r="A30" s="35" t="s">
        <v>101</v>
      </c>
      <c r="B30" s="36">
        <f>SUM(B5:B22)</f>
        <v>752789753</v>
      </c>
      <c r="C30" s="37"/>
      <c r="D30" s="36">
        <f>SUM(D16:D24)+D10+SUM(D5:D9)</f>
        <v>752789753</v>
      </c>
    </row>
    <row r="31" ht="16.5" thickBot="1">
      <c r="A31" s="38"/>
    </row>
    <row r="32" spans="1:4" ht="15.75">
      <c r="A32" s="39" t="s">
        <v>226</v>
      </c>
      <c r="B32" s="40"/>
      <c r="C32" s="40"/>
      <c r="D32" s="41"/>
    </row>
    <row r="33" spans="1:4" ht="16.5" thickBot="1">
      <c r="A33" s="82" t="s">
        <v>227</v>
      </c>
      <c r="B33" s="83"/>
      <c r="C33" s="42"/>
      <c r="D33" s="43"/>
    </row>
  </sheetData>
  <mergeCells count="4">
    <mergeCell ref="A1:D1"/>
    <mergeCell ref="A2:D2"/>
    <mergeCell ref="A33:B33"/>
    <mergeCell ref="B3:C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C87">
      <selection activeCell="E14" sqref="E14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120</v>
      </c>
      <c r="B1" s="73"/>
      <c r="C1" s="73"/>
      <c r="D1" s="73"/>
      <c r="E1" s="73"/>
    </row>
    <row r="2" spans="1:5" ht="27.75">
      <c r="A2" s="74" t="s">
        <v>121</v>
      </c>
      <c r="B2" s="75"/>
      <c r="C2" s="75"/>
      <c r="D2" s="75"/>
      <c r="E2" s="75"/>
    </row>
    <row r="3" spans="1:5" ht="17.25" thickBot="1">
      <c r="A3" s="49" t="s">
        <v>243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122</v>
      </c>
      <c r="B7" s="60"/>
      <c r="C7" s="7"/>
      <c r="D7" s="7"/>
      <c r="E7" s="7">
        <f>SUM(D8:D12)</f>
        <v>550216410</v>
      </c>
    </row>
    <row r="8" spans="1:5" ht="15.75">
      <c r="A8" s="57" t="s">
        <v>123</v>
      </c>
      <c r="B8" s="58"/>
      <c r="C8" s="8"/>
      <c r="D8" s="9">
        <v>3456682</v>
      </c>
      <c r="E8" s="8"/>
    </row>
    <row r="9" spans="1:5" ht="15.75">
      <c r="A9" s="57" t="s">
        <v>124</v>
      </c>
      <c r="B9" s="58"/>
      <c r="C9" s="8"/>
      <c r="D9" s="9">
        <v>305886934</v>
      </c>
      <c r="E9" s="8"/>
    </row>
    <row r="10" spans="1:5" ht="15.75">
      <c r="A10" s="57" t="s">
        <v>125</v>
      </c>
      <c r="B10" s="58"/>
      <c r="C10" s="7"/>
      <c r="D10" s="7">
        <v>77735984</v>
      </c>
      <c r="E10" s="7"/>
    </row>
    <row r="11" spans="1:5" ht="15.75">
      <c r="A11" s="59" t="s">
        <v>126</v>
      </c>
      <c r="B11" s="60"/>
      <c r="C11" s="7"/>
      <c r="D11" s="7">
        <v>162986810</v>
      </c>
      <c r="E11" s="7"/>
    </row>
    <row r="12" spans="1:5" ht="15.75">
      <c r="A12" s="59" t="s">
        <v>127</v>
      </c>
      <c r="B12" s="60"/>
      <c r="C12" s="7"/>
      <c r="D12" s="7">
        <v>150000</v>
      </c>
      <c r="E12" s="7"/>
    </row>
    <row r="13" spans="1:5" ht="15.75">
      <c r="A13" s="59" t="s">
        <v>128</v>
      </c>
      <c r="B13" s="60"/>
      <c r="C13" s="7"/>
      <c r="D13" s="7"/>
      <c r="E13" s="7">
        <f>SUM(+D16++D21+D23+D26+D29+D36+D35+D42+D39)</f>
        <v>147602517</v>
      </c>
    </row>
    <row r="14" spans="1:5" ht="15.75">
      <c r="A14" s="53" t="s">
        <v>129</v>
      </c>
      <c r="B14" s="54"/>
      <c r="C14" s="7"/>
      <c r="D14" s="7">
        <f>D15</f>
        <v>1246704</v>
      </c>
      <c r="E14" s="7"/>
    </row>
    <row r="15" spans="1:5" ht="15.75">
      <c r="A15" s="53" t="s">
        <v>130</v>
      </c>
      <c r="B15" s="54"/>
      <c r="C15" s="7"/>
      <c r="D15" s="7">
        <v>1246704</v>
      </c>
      <c r="E15" s="7"/>
    </row>
    <row r="16" spans="1:5" ht="15.75">
      <c r="A16" s="59" t="s">
        <v>246</v>
      </c>
      <c r="B16" s="60"/>
      <c r="C16" s="7"/>
      <c r="D16" s="7">
        <f>SUM(C17:C20)</f>
        <v>401833</v>
      </c>
      <c r="E16" s="7"/>
    </row>
    <row r="17" spans="1:5" ht="15.75">
      <c r="A17" s="10" t="s">
        <v>244</v>
      </c>
      <c r="B17" s="6"/>
      <c r="C17" s="7">
        <v>60000</v>
      </c>
      <c r="D17" s="7"/>
      <c r="E17" s="7"/>
    </row>
    <row r="18" spans="1:5" ht="15.75">
      <c r="A18" s="10" t="s">
        <v>132</v>
      </c>
      <c r="B18" s="6"/>
      <c r="C18" s="7">
        <v>10000</v>
      </c>
      <c r="D18" s="7"/>
      <c r="E18" s="7"/>
    </row>
    <row r="19" spans="1:5" ht="15.75">
      <c r="A19" s="10" t="s">
        <v>133</v>
      </c>
      <c r="B19" s="6"/>
      <c r="C19" s="7">
        <v>20000</v>
      </c>
      <c r="D19" s="7"/>
      <c r="E19" s="7"/>
    </row>
    <row r="20" spans="1:5" ht="15.75">
      <c r="A20" s="44" t="s">
        <v>245</v>
      </c>
      <c r="B20" s="6"/>
      <c r="C20" s="7">
        <v>311833</v>
      </c>
      <c r="D20" s="7"/>
      <c r="E20" s="7"/>
    </row>
    <row r="21" spans="1:5" ht="15.75">
      <c r="A21" s="59" t="s">
        <v>248</v>
      </c>
      <c r="B21" s="60"/>
      <c r="C21" s="7"/>
      <c r="D21" s="7">
        <f>C22</f>
        <v>1155000</v>
      </c>
      <c r="E21" s="7"/>
    </row>
    <row r="22" spans="1:5" ht="15.75">
      <c r="A22" s="44" t="s">
        <v>247</v>
      </c>
      <c r="B22" s="6"/>
      <c r="C22" s="7">
        <v>1155000</v>
      </c>
      <c r="D22" s="7"/>
      <c r="E22" s="7"/>
    </row>
    <row r="23" spans="1:5" ht="15.75">
      <c r="A23" s="59" t="s">
        <v>249</v>
      </c>
      <c r="B23" s="60"/>
      <c r="C23" s="7"/>
      <c r="D23" s="7">
        <f>SUM(C24-C25)</f>
        <v>-668035</v>
      </c>
      <c r="E23" s="7"/>
    </row>
    <row r="24" spans="1:5" ht="15.75">
      <c r="A24" s="59" t="s">
        <v>135</v>
      </c>
      <c r="B24" s="60"/>
      <c r="C24" s="7">
        <v>988973</v>
      </c>
      <c r="D24" s="7"/>
      <c r="E24" s="7"/>
    </row>
    <row r="25" spans="1:5" ht="15.75">
      <c r="A25" s="59" t="s">
        <v>136</v>
      </c>
      <c r="B25" s="60"/>
      <c r="C25" s="7">
        <v>1657008</v>
      </c>
      <c r="D25" s="7"/>
      <c r="E25" s="7"/>
    </row>
    <row r="26" spans="1:5" ht="15.75">
      <c r="A26" s="59" t="s">
        <v>250</v>
      </c>
      <c r="B26" s="60"/>
      <c r="C26" s="7"/>
      <c r="D26" s="7">
        <f>SUM(C27-C28)</f>
        <v>0</v>
      </c>
      <c r="E26" s="7"/>
    </row>
    <row r="27" spans="1:5" ht="15.75">
      <c r="A27" s="59" t="s">
        <v>135</v>
      </c>
      <c r="B27" s="60"/>
      <c r="C27" s="7">
        <v>0</v>
      </c>
      <c r="D27" s="7"/>
      <c r="E27" s="7"/>
    </row>
    <row r="28" spans="1:5" ht="15.75">
      <c r="A28" s="59" t="s">
        <v>136</v>
      </c>
      <c r="B28" s="60"/>
      <c r="C28" s="7">
        <v>0</v>
      </c>
      <c r="D28" s="7"/>
      <c r="E28" s="7"/>
    </row>
    <row r="29" spans="1:5" ht="15.75">
      <c r="A29" s="59" t="s">
        <v>251</v>
      </c>
      <c r="B29" s="60"/>
      <c r="C29" s="7"/>
      <c r="D29" s="7">
        <f>SUM(C30:C34)</f>
        <v>21346984</v>
      </c>
      <c r="E29" s="7"/>
    </row>
    <row r="30" spans="1:5" ht="15.75">
      <c r="A30" s="64" t="s">
        <v>139</v>
      </c>
      <c r="B30" s="65"/>
      <c r="C30" s="7">
        <v>844453</v>
      </c>
      <c r="D30" s="7"/>
      <c r="E30" s="7"/>
    </row>
    <row r="31" spans="1:5" ht="15.75">
      <c r="A31" s="59" t="s">
        <v>140</v>
      </c>
      <c r="B31" s="60"/>
      <c r="C31" s="7">
        <v>14124525</v>
      </c>
      <c r="D31" s="7"/>
      <c r="E31" s="7"/>
    </row>
    <row r="32" spans="1:5" ht="15.75">
      <c r="A32" s="59" t="s">
        <v>141</v>
      </c>
      <c r="B32" s="60"/>
      <c r="C32" s="7">
        <v>6127884</v>
      </c>
      <c r="D32" s="7"/>
      <c r="E32" s="11"/>
    </row>
    <row r="33" spans="1:5" ht="15.75">
      <c r="A33" s="59" t="s">
        <v>142</v>
      </c>
      <c r="B33" s="60"/>
      <c r="C33" s="7">
        <v>110000</v>
      </c>
      <c r="D33" s="7"/>
      <c r="E33" s="11"/>
    </row>
    <row r="34" spans="1:5" ht="15.75">
      <c r="A34" s="64" t="s">
        <v>143</v>
      </c>
      <c r="B34" s="65"/>
      <c r="C34" s="7">
        <v>140122</v>
      </c>
      <c r="D34" s="7"/>
      <c r="E34" s="11"/>
    </row>
    <row r="35" spans="1:5" ht="15.75">
      <c r="A35" s="59" t="s">
        <v>252</v>
      </c>
      <c r="B35" s="60"/>
      <c r="C35" s="7"/>
      <c r="D35" s="7"/>
      <c r="E35" s="11"/>
    </row>
    <row r="36" spans="1:5" ht="15.75">
      <c r="A36" s="59" t="s">
        <v>253</v>
      </c>
      <c r="B36" s="60"/>
      <c r="C36" s="7"/>
      <c r="D36" s="7">
        <f>SUM(C37-C38)</f>
        <v>-6053303</v>
      </c>
      <c r="E36" s="11"/>
    </row>
    <row r="37" spans="1:5" ht="15.75">
      <c r="A37" s="64" t="s">
        <v>146</v>
      </c>
      <c r="B37" s="65"/>
      <c r="C37" s="7">
        <v>214153635</v>
      </c>
      <c r="D37" s="7"/>
      <c r="E37" s="11"/>
    </row>
    <row r="38" spans="1:5" ht="15.75">
      <c r="A38" s="59" t="s">
        <v>147</v>
      </c>
      <c r="B38" s="60"/>
      <c r="C38" s="8">
        <v>220206938</v>
      </c>
      <c r="D38" s="9"/>
      <c r="E38" s="8"/>
    </row>
    <row r="39" spans="1:5" ht="15.75">
      <c r="A39" s="59" t="s">
        <v>254</v>
      </c>
      <c r="B39" s="60"/>
      <c r="C39" s="7"/>
      <c r="D39" s="8">
        <f>C40-C41</f>
        <v>11880504</v>
      </c>
      <c r="E39" s="7"/>
    </row>
    <row r="40" spans="1:5" ht="15.75">
      <c r="A40" s="64" t="s">
        <v>149</v>
      </c>
      <c r="B40" s="65"/>
      <c r="C40" s="7">
        <v>11880504</v>
      </c>
      <c r="D40" s="8"/>
      <c r="E40" s="7"/>
    </row>
    <row r="41" spans="1:5" ht="15.75">
      <c r="A41" s="59" t="s">
        <v>150</v>
      </c>
      <c r="B41" s="60"/>
      <c r="C41" s="7">
        <v>0</v>
      </c>
      <c r="D41" s="8"/>
      <c r="E41" s="7"/>
    </row>
    <row r="42" spans="1:5" ht="15.75">
      <c r="A42" s="59" t="s">
        <v>255</v>
      </c>
      <c r="B42" s="60"/>
      <c r="C42" s="7"/>
      <c r="D42" s="8">
        <f>C43-C44</f>
        <v>119539534</v>
      </c>
      <c r="E42" s="7"/>
    </row>
    <row r="43" spans="1:5" ht="15.75">
      <c r="A43" s="64" t="s">
        <v>146</v>
      </c>
      <c r="B43" s="65"/>
      <c r="C43" s="7">
        <v>190259707</v>
      </c>
      <c r="D43" s="8"/>
      <c r="E43" s="7"/>
    </row>
    <row r="44" spans="1:5" ht="15.75">
      <c r="A44" s="59" t="s">
        <v>150</v>
      </c>
      <c r="B44" s="60"/>
      <c r="C44" s="7">
        <v>70720173</v>
      </c>
      <c r="D44" s="8"/>
      <c r="E44" s="7"/>
    </row>
    <row r="45" spans="1:5" ht="15.75">
      <c r="A45" s="66" t="s">
        <v>152</v>
      </c>
      <c r="B45" s="67"/>
      <c r="C45" s="7" t="s">
        <v>153</v>
      </c>
      <c r="D45" s="7"/>
      <c r="E45" s="7">
        <f>SUM(E7+E13)</f>
        <v>697818927</v>
      </c>
    </row>
    <row r="46" spans="1:5" ht="15.75">
      <c r="A46" s="68" t="s">
        <v>154</v>
      </c>
      <c r="B46" s="60"/>
      <c r="C46" s="7"/>
      <c r="D46" s="7"/>
      <c r="E46" s="7"/>
    </row>
    <row r="47" spans="1:5" ht="15.75">
      <c r="A47" s="59" t="s">
        <v>155</v>
      </c>
      <c r="B47" s="60"/>
      <c r="C47" s="7"/>
      <c r="D47" s="7"/>
      <c r="E47" s="7">
        <f>SUM(D48:D82)</f>
        <v>54222576</v>
      </c>
    </row>
    <row r="48" spans="1:5" ht="15.75">
      <c r="A48" s="59" t="s">
        <v>156</v>
      </c>
      <c r="B48" s="60"/>
      <c r="C48" s="7"/>
      <c r="D48" s="7">
        <f>SUM(C49:C53)</f>
        <v>21346984</v>
      </c>
      <c r="E48" s="7"/>
    </row>
    <row r="49" spans="1:5" ht="15.75" customHeight="1">
      <c r="A49" s="64" t="s">
        <v>139</v>
      </c>
      <c r="B49" s="65"/>
      <c r="C49" s="7">
        <v>844453</v>
      </c>
      <c r="D49" s="7"/>
      <c r="E49" s="7"/>
    </row>
    <row r="50" spans="1:5" ht="15.75" customHeight="1">
      <c r="A50" s="59" t="s">
        <v>140</v>
      </c>
      <c r="B50" s="60"/>
      <c r="C50" s="7">
        <v>14124525</v>
      </c>
      <c r="D50" s="7"/>
      <c r="E50" s="7"/>
    </row>
    <row r="51" spans="1:5" ht="15.75" customHeight="1">
      <c r="A51" s="59" t="s">
        <v>141</v>
      </c>
      <c r="B51" s="60"/>
      <c r="C51" s="7">
        <v>6127884</v>
      </c>
      <c r="D51" s="7"/>
      <c r="E51" s="7"/>
    </row>
    <row r="52" spans="1:5" ht="15.75" customHeight="1">
      <c r="A52" s="59" t="s">
        <v>142</v>
      </c>
      <c r="B52" s="60"/>
      <c r="C52" s="7">
        <v>110000</v>
      </c>
      <c r="D52" s="7"/>
      <c r="E52" s="7"/>
    </row>
    <row r="53" spans="1:5" ht="15.75" customHeight="1">
      <c r="A53" s="64" t="s">
        <v>143</v>
      </c>
      <c r="B53" s="65"/>
      <c r="C53" s="7">
        <v>140122</v>
      </c>
      <c r="D53" s="7"/>
      <c r="E53" s="7"/>
    </row>
    <row r="54" spans="1:5" ht="16.5" customHeight="1">
      <c r="A54" s="59" t="s">
        <v>157</v>
      </c>
      <c r="B54" s="60"/>
      <c r="C54" s="7"/>
      <c r="D54" s="7">
        <f>SUM(C55:C59)</f>
        <v>1556833</v>
      </c>
      <c r="E54" s="7"/>
    </row>
    <row r="55" spans="1:5" ht="16.5" customHeight="1">
      <c r="A55" s="10" t="s">
        <v>256</v>
      </c>
      <c r="B55" s="6"/>
      <c r="C55" s="7">
        <v>60000</v>
      </c>
      <c r="D55" s="7"/>
      <c r="E55" s="7"/>
    </row>
    <row r="56" spans="1:5" ht="16.5" customHeight="1">
      <c r="A56" s="10" t="s">
        <v>132</v>
      </c>
      <c r="B56" s="6"/>
      <c r="C56" s="7">
        <v>10000</v>
      </c>
      <c r="D56" s="7"/>
      <c r="E56" s="7"/>
    </row>
    <row r="57" spans="1:5" ht="16.5" customHeight="1">
      <c r="A57" s="10" t="s">
        <v>133</v>
      </c>
      <c r="B57" s="6"/>
      <c r="C57" s="7">
        <v>20000</v>
      </c>
      <c r="D57" s="7"/>
      <c r="E57" s="7"/>
    </row>
    <row r="58" spans="1:5" ht="16.5" customHeight="1">
      <c r="A58" s="59" t="s">
        <v>257</v>
      </c>
      <c r="B58" s="60"/>
      <c r="C58" s="7">
        <v>311833</v>
      </c>
      <c r="D58" s="7"/>
      <c r="E58" s="7"/>
    </row>
    <row r="59" spans="1:5" ht="16.5" customHeight="1">
      <c r="A59" s="59" t="s">
        <v>258</v>
      </c>
      <c r="B59" s="60"/>
      <c r="C59" s="7">
        <v>1155000</v>
      </c>
      <c r="D59" s="7"/>
      <c r="E59" s="7"/>
    </row>
    <row r="60" spans="1:5" ht="16.5" customHeight="1">
      <c r="A60" s="59" t="s">
        <v>158</v>
      </c>
      <c r="B60" s="60"/>
      <c r="C60" s="7"/>
      <c r="D60" s="7">
        <f>SUM(C61-C62)</f>
        <v>-1256100</v>
      </c>
      <c r="E60" s="7"/>
    </row>
    <row r="61" spans="1:5" ht="15.75">
      <c r="A61" s="64" t="s">
        <v>159</v>
      </c>
      <c r="B61" s="65"/>
      <c r="C61" s="7"/>
      <c r="D61" s="7"/>
      <c r="E61" s="7"/>
    </row>
    <row r="62" spans="1:5" ht="15.75">
      <c r="A62" s="59" t="s">
        <v>160</v>
      </c>
      <c r="B62" s="60"/>
      <c r="C62" s="7">
        <v>1256100</v>
      </c>
      <c r="D62" s="7"/>
      <c r="E62" s="7"/>
    </row>
    <row r="63" spans="1:5" ht="19.5" customHeight="1">
      <c r="A63" s="59" t="s">
        <v>161</v>
      </c>
      <c r="B63" s="60"/>
      <c r="C63" s="7"/>
      <c r="D63" s="7">
        <f>SUM(C64-C65)</f>
        <v>415501</v>
      </c>
      <c r="E63" s="12"/>
    </row>
    <row r="64" spans="1:5" ht="18.75">
      <c r="A64" s="64" t="s">
        <v>159</v>
      </c>
      <c r="B64" s="65"/>
      <c r="C64" s="7">
        <v>5044919</v>
      </c>
      <c r="D64" s="7"/>
      <c r="E64" s="13"/>
    </row>
    <row r="65" spans="1:5" ht="18.75">
      <c r="A65" s="59" t="s">
        <v>160</v>
      </c>
      <c r="B65" s="60"/>
      <c r="C65" s="7">
        <v>4629418</v>
      </c>
      <c r="D65" s="7"/>
      <c r="E65" s="12"/>
    </row>
    <row r="66" spans="1:5" ht="19.5" customHeight="1" hidden="1">
      <c r="A66" s="59" t="s">
        <v>162</v>
      </c>
      <c r="B66" s="60"/>
      <c r="C66" s="7"/>
      <c r="D66" s="7">
        <f>SUM(C67-C68)</f>
        <v>0</v>
      </c>
      <c r="E66" s="12"/>
    </row>
    <row r="67" spans="1:5" ht="18.75" hidden="1">
      <c r="A67" s="64" t="s">
        <v>163</v>
      </c>
      <c r="B67" s="65"/>
      <c r="C67" s="7"/>
      <c r="D67" s="7"/>
      <c r="E67" s="13"/>
    </row>
    <row r="68" spans="1:5" ht="18.75" hidden="1">
      <c r="A68" s="59" t="s">
        <v>160</v>
      </c>
      <c r="B68" s="60"/>
      <c r="C68" s="8"/>
      <c r="D68" s="7"/>
      <c r="E68" s="12"/>
    </row>
    <row r="69" spans="1:5" ht="18.75">
      <c r="A69" s="59" t="s">
        <v>164</v>
      </c>
      <c r="B69" s="60"/>
      <c r="C69" s="7"/>
      <c r="D69" s="7">
        <f>SUM(C70-C71)</f>
        <v>360000</v>
      </c>
      <c r="E69" s="12"/>
    </row>
    <row r="70" spans="1:5" ht="19.5" customHeight="1">
      <c r="A70" s="64" t="s">
        <v>163</v>
      </c>
      <c r="B70" s="65"/>
      <c r="C70" s="7">
        <v>360000</v>
      </c>
      <c r="D70" s="7"/>
      <c r="E70" s="13"/>
    </row>
    <row r="71" spans="1:5" ht="18.75">
      <c r="A71" s="59" t="s">
        <v>160</v>
      </c>
      <c r="B71" s="60"/>
      <c r="C71" s="8">
        <v>0</v>
      </c>
      <c r="D71" s="7"/>
      <c r="E71" s="12"/>
    </row>
    <row r="72" spans="1:5" ht="15.75">
      <c r="A72" s="59" t="s">
        <v>165</v>
      </c>
      <c r="B72" s="60"/>
      <c r="C72" s="7"/>
      <c r="D72" s="7">
        <f>SUM(C73:C78)</f>
        <v>20282220</v>
      </c>
      <c r="E72" s="7"/>
    </row>
    <row r="73" spans="1:5" ht="15.75">
      <c r="A73" s="63" t="s">
        <v>166</v>
      </c>
      <c r="B73" s="62"/>
      <c r="C73" s="7">
        <v>2257478</v>
      </c>
      <c r="D73" s="7"/>
      <c r="E73" s="7"/>
    </row>
    <row r="74" spans="1:5" ht="15.75">
      <c r="A74" s="63" t="s">
        <v>167</v>
      </c>
      <c r="B74" s="62"/>
      <c r="C74" s="7">
        <v>1474305</v>
      </c>
      <c r="D74" s="7"/>
      <c r="E74" s="7"/>
    </row>
    <row r="75" spans="1:5" ht="18.75">
      <c r="A75" s="61" t="s">
        <v>168</v>
      </c>
      <c r="B75" s="62"/>
      <c r="C75" s="7">
        <v>13963012</v>
      </c>
      <c r="D75" s="16"/>
      <c r="E75" s="16"/>
    </row>
    <row r="76" spans="1:5" ht="15.75">
      <c r="A76" s="61" t="s">
        <v>169</v>
      </c>
      <c r="B76" s="62"/>
      <c r="C76" s="7">
        <v>1261903</v>
      </c>
      <c r="D76" s="7"/>
      <c r="E76" s="7"/>
    </row>
    <row r="77" spans="1:5" ht="15.75">
      <c r="A77" s="61" t="s">
        <v>170</v>
      </c>
      <c r="B77" s="62"/>
      <c r="C77" s="7">
        <v>342879</v>
      </c>
      <c r="D77" s="7"/>
      <c r="E77" s="7"/>
    </row>
    <row r="78" spans="1:5" ht="15.75">
      <c r="A78" s="61" t="s">
        <v>171</v>
      </c>
      <c r="B78" s="62"/>
      <c r="C78" s="7">
        <v>982643</v>
      </c>
      <c r="D78" s="7"/>
      <c r="E78" s="7"/>
    </row>
    <row r="79" spans="1:5" ht="15.75">
      <c r="A79" s="59" t="s">
        <v>240</v>
      </c>
      <c r="B79" s="60"/>
      <c r="C79" s="7"/>
      <c r="D79" s="7">
        <f>C80+C81</f>
        <v>0</v>
      </c>
      <c r="E79" s="7"/>
    </row>
    <row r="80" spans="1:5" ht="15.75">
      <c r="A80" s="14" t="s">
        <v>173</v>
      </c>
      <c r="B80" s="15"/>
      <c r="C80" s="7">
        <v>0</v>
      </c>
      <c r="D80" s="7"/>
      <c r="E80" s="7"/>
    </row>
    <row r="81" spans="1:5" ht="15.75">
      <c r="A81" s="14" t="s">
        <v>241</v>
      </c>
      <c r="B81" s="15"/>
      <c r="C81" s="7">
        <v>0</v>
      </c>
      <c r="D81" s="7"/>
      <c r="E81" s="7"/>
    </row>
    <row r="82" spans="1:5" ht="15.75">
      <c r="A82" s="59" t="s">
        <v>172</v>
      </c>
      <c r="B82" s="60"/>
      <c r="C82" s="7"/>
      <c r="D82" s="7">
        <f>SUM(C83:C86)</f>
        <v>11517138</v>
      </c>
      <c r="E82" s="7"/>
    </row>
    <row r="83" spans="1:5" ht="15.75">
      <c r="A83" s="14" t="s">
        <v>173</v>
      </c>
      <c r="B83" s="15"/>
      <c r="C83" s="7">
        <v>5048555</v>
      </c>
      <c r="D83" s="7"/>
      <c r="E83" s="7"/>
    </row>
    <row r="84" spans="1:5" ht="15.75">
      <c r="A84" s="14" t="s">
        <v>259</v>
      </c>
      <c r="B84" s="15"/>
      <c r="C84" s="7">
        <v>516000</v>
      </c>
      <c r="D84" s="7"/>
      <c r="E84" s="7"/>
    </row>
    <row r="85" spans="1:5" ht="15.75">
      <c r="A85" s="61" t="s">
        <v>260</v>
      </c>
      <c r="B85" s="62"/>
      <c r="C85" s="7">
        <v>4913186</v>
      </c>
      <c r="D85" s="7"/>
      <c r="E85" s="7"/>
    </row>
    <row r="86" spans="1:5" ht="15.75">
      <c r="A86" s="14" t="s">
        <v>242</v>
      </c>
      <c r="B86" s="15"/>
      <c r="C86" s="7">
        <v>1039397</v>
      </c>
      <c r="D86" s="7"/>
      <c r="E86" s="7"/>
    </row>
    <row r="87" spans="1:5" ht="15.75">
      <c r="A87" s="59" t="s">
        <v>174</v>
      </c>
      <c r="B87" s="60"/>
      <c r="C87" s="7">
        <v>1791341</v>
      </c>
      <c r="D87" s="8"/>
      <c r="E87" s="7">
        <f>SUM(D88:D92)</f>
        <v>643596351</v>
      </c>
    </row>
    <row r="88" spans="1:5" ht="15.75">
      <c r="A88" s="57" t="s">
        <v>123</v>
      </c>
      <c r="B88" s="58"/>
      <c r="C88" s="7"/>
      <c r="D88" s="8">
        <v>3717493</v>
      </c>
      <c r="E88" s="8"/>
    </row>
    <row r="89" spans="1:5" ht="15.75">
      <c r="A89" s="57" t="s">
        <v>124</v>
      </c>
      <c r="B89" s="58"/>
      <c r="C89" s="7"/>
      <c r="D89" s="8">
        <v>300361035</v>
      </c>
      <c r="E89" s="8"/>
    </row>
    <row r="90" spans="1:5" ht="15.75">
      <c r="A90" s="57" t="s">
        <v>125</v>
      </c>
      <c r="B90" s="58"/>
      <c r="C90" s="7"/>
      <c r="D90" s="7">
        <v>190034797</v>
      </c>
      <c r="E90" s="7"/>
    </row>
    <row r="91" spans="1:5" ht="15.75">
      <c r="A91" s="59" t="s">
        <v>126</v>
      </c>
      <c r="B91" s="60"/>
      <c r="C91" s="7"/>
      <c r="D91" s="7">
        <v>149333026</v>
      </c>
      <c r="E91" s="7"/>
    </row>
    <row r="92" spans="1:5" ht="15.75">
      <c r="A92" s="59" t="s">
        <v>175</v>
      </c>
      <c r="B92" s="60"/>
      <c r="C92" s="7"/>
      <c r="D92" s="7">
        <v>150000</v>
      </c>
      <c r="E92" s="7"/>
    </row>
    <row r="93" spans="1:5" ht="16.5" thickBot="1">
      <c r="A93" s="55" t="s">
        <v>176</v>
      </c>
      <c r="B93" s="56"/>
      <c r="C93" s="17"/>
      <c r="D93" s="18"/>
      <c r="E93" s="18">
        <f>SUM(E47+E87)</f>
        <v>697818927</v>
      </c>
    </row>
    <row r="94" spans="1:5" ht="15.75">
      <c r="A94" s="19"/>
      <c r="B94" s="19"/>
      <c r="C94" s="20"/>
      <c r="D94" s="20"/>
      <c r="E94" s="20"/>
    </row>
  </sheetData>
  <mergeCells count="80">
    <mergeCell ref="A6:B6"/>
    <mergeCell ref="A7:B7"/>
    <mergeCell ref="A8:B8"/>
    <mergeCell ref="A9:B9"/>
    <mergeCell ref="A1:E1"/>
    <mergeCell ref="A2:E2"/>
    <mergeCell ref="A3:E3"/>
    <mergeCell ref="A4:B5"/>
    <mergeCell ref="C4:E4"/>
    <mergeCell ref="A10:B10"/>
    <mergeCell ref="A11:B11"/>
    <mergeCell ref="A12:B12"/>
    <mergeCell ref="A13:B13"/>
    <mergeCell ref="A16:B16"/>
    <mergeCell ref="A23:B23"/>
    <mergeCell ref="A24:B24"/>
    <mergeCell ref="A25:B25"/>
    <mergeCell ref="A21:B21"/>
    <mergeCell ref="A26:B26"/>
    <mergeCell ref="A27:B27"/>
    <mergeCell ref="A28:B28"/>
    <mergeCell ref="A29:B29"/>
    <mergeCell ref="A30:B30"/>
    <mergeCell ref="A31:B31"/>
    <mergeCell ref="A32:B32"/>
    <mergeCell ref="A34:B34"/>
    <mergeCell ref="A33:B33"/>
    <mergeCell ref="A35:B35"/>
    <mergeCell ref="A36:B36"/>
    <mergeCell ref="A37:B37"/>
    <mergeCell ref="A38:B38"/>
    <mergeCell ref="A39:B39"/>
    <mergeCell ref="A41:B41"/>
    <mergeCell ref="A42:B42"/>
    <mergeCell ref="A43:B43"/>
    <mergeCell ref="A40:B40"/>
    <mergeCell ref="A44:B44"/>
    <mergeCell ref="A45:B45"/>
    <mergeCell ref="A46:B46"/>
    <mergeCell ref="A47:B47"/>
    <mergeCell ref="A48:B48"/>
    <mergeCell ref="A49:B49"/>
    <mergeCell ref="A50:B50"/>
    <mergeCell ref="A52:B52"/>
    <mergeCell ref="A51:B51"/>
    <mergeCell ref="A53:B53"/>
    <mergeCell ref="A54:B54"/>
    <mergeCell ref="A60:B60"/>
    <mergeCell ref="A61:B61"/>
    <mergeCell ref="A58:B58"/>
    <mergeCell ref="A59:B59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8:B88"/>
    <mergeCell ref="A74:B74"/>
    <mergeCell ref="A75:B75"/>
    <mergeCell ref="A76:B76"/>
    <mergeCell ref="A77:B77"/>
    <mergeCell ref="A79:B79"/>
    <mergeCell ref="A85:B85"/>
    <mergeCell ref="A14:B14"/>
    <mergeCell ref="A15:B15"/>
    <mergeCell ref="A93:B93"/>
    <mergeCell ref="A89:B89"/>
    <mergeCell ref="A90:B90"/>
    <mergeCell ref="A91:B91"/>
    <mergeCell ref="A92:B92"/>
    <mergeCell ref="A78:B78"/>
    <mergeCell ref="A82:B82"/>
    <mergeCell ref="A87:B8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7">
      <selection activeCell="B20" sqref="B20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120</v>
      </c>
      <c r="B1" s="73"/>
      <c r="C1" s="73"/>
      <c r="D1" s="73"/>
    </row>
    <row r="2" spans="1:4" ht="24" customHeight="1">
      <c r="A2" s="74" t="s">
        <v>177</v>
      </c>
      <c r="B2" s="75"/>
      <c r="C2" s="75"/>
      <c r="D2" s="75"/>
    </row>
    <row r="3" spans="1:4" ht="17.25" thickBot="1">
      <c r="A3" s="2" t="s">
        <v>178</v>
      </c>
      <c r="B3" s="84" t="s">
        <v>261</v>
      </c>
      <c r="C3" s="85"/>
      <c r="D3" s="2" t="s">
        <v>179</v>
      </c>
    </row>
    <row r="4" spans="1:4" ht="21" customHeight="1" thickBot="1">
      <c r="A4" s="21" t="s">
        <v>180</v>
      </c>
      <c r="B4" s="22" t="s">
        <v>181</v>
      </c>
      <c r="C4" s="4" t="s">
        <v>182</v>
      </c>
      <c r="D4" s="3" t="s">
        <v>181</v>
      </c>
    </row>
    <row r="5" spans="1:4" ht="15.75" customHeight="1">
      <c r="A5" s="23" t="s">
        <v>183</v>
      </c>
      <c r="B5" s="24">
        <v>3717493</v>
      </c>
      <c r="C5" s="25" t="s">
        <v>184</v>
      </c>
      <c r="D5" s="26">
        <v>12935260</v>
      </c>
    </row>
    <row r="6" spans="1:4" ht="15.75" customHeight="1">
      <c r="A6" s="23" t="s">
        <v>185</v>
      </c>
      <c r="B6" s="27">
        <v>16062560</v>
      </c>
      <c r="C6" s="25" t="s">
        <v>186</v>
      </c>
      <c r="D6" s="28">
        <v>69962736</v>
      </c>
    </row>
    <row r="7" spans="1:4" ht="15.75" customHeight="1">
      <c r="A7" s="23" t="s">
        <v>187</v>
      </c>
      <c r="B7" s="27">
        <v>304771000</v>
      </c>
      <c r="C7" s="25" t="s">
        <v>188</v>
      </c>
      <c r="D7" s="28">
        <v>1700000</v>
      </c>
    </row>
    <row r="8" spans="1:4" ht="15.75" customHeight="1">
      <c r="A8" s="23" t="s">
        <v>189</v>
      </c>
      <c r="B8" s="27">
        <v>0</v>
      </c>
      <c r="C8" s="25" t="s">
        <v>190</v>
      </c>
      <c r="D8" s="28">
        <v>16062560</v>
      </c>
    </row>
    <row r="9" spans="1:4" ht="15.75" customHeight="1">
      <c r="A9" s="23" t="s">
        <v>191</v>
      </c>
      <c r="B9" s="27">
        <v>46820313</v>
      </c>
      <c r="C9" s="25" t="s">
        <v>192</v>
      </c>
      <c r="D9" s="28">
        <v>304771000</v>
      </c>
    </row>
    <row r="10" spans="1:4" ht="15.75" customHeight="1">
      <c r="A10" s="23" t="s">
        <v>262</v>
      </c>
      <c r="B10" s="27">
        <v>1246704</v>
      </c>
      <c r="C10" s="25" t="s">
        <v>194</v>
      </c>
      <c r="D10" s="28">
        <f>SUM(D11:D15)</f>
        <v>46820313</v>
      </c>
    </row>
    <row r="11" spans="1:4" ht="15.75" customHeight="1">
      <c r="A11" s="23" t="s">
        <v>193</v>
      </c>
      <c r="B11" s="27">
        <v>68037736</v>
      </c>
      <c r="C11" s="29" t="s">
        <v>197</v>
      </c>
      <c r="D11" s="28">
        <v>2059071</v>
      </c>
    </row>
    <row r="12" spans="1:4" ht="15.75" customHeight="1">
      <c r="A12" s="23" t="s">
        <v>195</v>
      </c>
      <c r="B12" s="27">
        <v>1925000</v>
      </c>
      <c r="C12" s="29" t="s">
        <v>199</v>
      </c>
      <c r="D12" s="28">
        <v>44461120</v>
      </c>
    </row>
    <row r="13" spans="1:4" ht="15.75" customHeight="1">
      <c r="A13" s="23" t="s">
        <v>196</v>
      </c>
      <c r="B13" s="27">
        <v>300361035</v>
      </c>
      <c r="C13" s="29" t="s">
        <v>201</v>
      </c>
      <c r="D13" s="28">
        <v>0</v>
      </c>
    </row>
    <row r="14" spans="1:4" ht="15.75" customHeight="1">
      <c r="A14" s="23" t="s">
        <v>198</v>
      </c>
      <c r="B14" s="27">
        <v>190034797</v>
      </c>
      <c r="C14" s="29" t="s">
        <v>264</v>
      </c>
      <c r="D14" s="28">
        <v>110000</v>
      </c>
    </row>
    <row r="15" spans="1:4" ht="15.75" customHeight="1">
      <c r="A15" s="23" t="s">
        <v>200</v>
      </c>
      <c r="B15" s="27">
        <v>149333026</v>
      </c>
      <c r="C15" s="29" t="s">
        <v>203</v>
      </c>
      <c r="D15" s="28">
        <v>190122</v>
      </c>
    </row>
    <row r="16" spans="1:4" ht="15.75" customHeight="1">
      <c r="A16" s="23"/>
      <c r="B16" s="27"/>
      <c r="C16" s="23" t="s">
        <v>263</v>
      </c>
      <c r="D16" s="28">
        <v>1246704</v>
      </c>
    </row>
    <row r="17" spans="1:4" ht="15.75" customHeight="1">
      <c r="A17" s="23" t="s">
        <v>202</v>
      </c>
      <c r="B17" s="27">
        <v>150000</v>
      </c>
      <c r="C17" s="25" t="s">
        <v>205</v>
      </c>
      <c r="D17" s="28">
        <v>300361035</v>
      </c>
    </row>
    <row r="18" spans="1:4" ht="15.75" customHeight="1">
      <c r="A18" s="23"/>
      <c r="B18" s="27"/>
      <c r="C18" s="25" t="s">
        <v>207</v>
      </c>
      <c r="D18" s="28">
        <v>127836114</v>
      </c>
    </row>
    <row r="19" spans="1:4" ht="15.75" customHeight="1">
      <c r="A19" s="23" t="s">
        <v>204</v>
      </c>
      <c r="B19" s="27">
        <v>0</v>
      </c>
      <c r="C19" s="25" t="s">
        <v>209</v>
      </c>
      <c r="D19" s="28">
        <v>151588416</v>
      </c>
    </row>
    <row r="20" spans="1:4" ht="15.75" customHeight="1">
      <c r="A20" s="23" t="s">
        <v>206</v>
      </c>
      <c r="B20" s="27">
        <v>0</v>
      </c>
      <c r="C20" s="25" t="s">
        <v>211</v>
      </c>
      <c r="D20" s="28">
        <v>2259457859</v>
      </c>
    </row>
    <row r="21" spans="1:4" ht="15.75" customHeight="1">
      <c r="A21" s="23" t="s">
        <v>208</v>
      </c>
      <c r="B21" s="27">
        <v>8231156</v>
      </c>
      <c r="C21" s="25" t="s">
        <v>213</v>
      </c>
      <c r="D21" s="28">
        <v>0</v>
      </c>
    </row>
    <row r="22" spans="1:4" ht="15.75" customHeight="1">
      <c r="A22" s="23" t="s">
        <v>210</v>
      </c>
      <c r="B22" s="27">
        <v>800</v>
      </c>
      <c r="C22" s="25" t="s">
        <v>215</v>
      </c>
      <c r="D22" s="28">
        <v>3836576</v>
      </c>
    </row>
    <row r="23" spans="1:4" ht="15.75" customHeight="1">
      <c r="A23" s="23" t="s">
        <v>212</v>
      </c>
      <c r="B23" s="27">
        <v>7384560</v>
      </c>
      <c r="C23" s="25" t="s">
        <v>217</v>
      </c>
      <c r="D23" s="28">
        <v>147633096</v>
      </c>
    </row>
    <row r="24" spans="1:4" ht="15.75" customHeight="1">
      <c r="A24" s="23" t="s">
        <v>214</v>
      </c>
      <c r="B24" s="27">
        <v>2259457859</v>
      </c>
      <c r="C24" s="25" t="s">
        <v>219</v>
      </c>
      <c r="D24" s="28">
        <v>7024560</v>
      </c>
    </row>
    <row r="25" spans="1:4" ht="15.75" customHeight="1">
      <c r="A25" s="23" t="s">
        <v>216</v>
      </c>
      <c r="B25" s="27">
        <f>SUM(B26:B31)</f>
        <v>93702990</v>
      </c>
      <c r="C25" s="25" t="s">
        <v>221</v>
      </c>
      <c r="D25" s="28">
        <v>800</v>
      </c>
    </row>
    <row r="26" spans="1:4" ht="15.75" customHeight="1">
      <c r="A26" s="23" t="s">
        <v>218</v>
      </c>
      <c r="B26" s="27">
        <v>8145256</v>
      </c>
      <c r="C26" s="25"/>
      <c r="D26" s="28"/>
    </row>
    <row r="27" spans="1:4" ht="15.75" customHeight="1">
      <c r="A27" s="23" t="s">
        <v>220</v>
      </c>
      <c r="B27" s="27">
        <v>1584275</v>
      </c>
      <c r="C27" s="25"/>
      <c r="D27" s="28"/>
    </row>
    <row r="28" spans="1:4" ht="15.75" customHeight="1">
      <c r="A28" s="30" t="s">
        <v>222</v>
      </c>
      <c r="B28" s="27">
        <v>80169830</v>
      </c>
      <c r="C28" s="29"/>
      <c r="D28" s="28"/>
    </row>
    <row r="29" spans="1:4" ht="15.75" customHeight="1">
      <c r="A29" s="23" t="s">
        <v>223</v>
      </c>
      <c r="B29" s="27">
        <v>2140811</v>
      </c>
      <c r="C29" s="29"/>
      <c r="D29" s="28"/>
    </row>
    <row r="30" spans="1:4" ht="15.75" customHeight="1">
      <c r="A30" s="23" t="s">
        <v>224</v>
      </c>
      <c r="B30" s="27">
        <v>374795</v>
      </c>
      <c r="C30" s="29"/>
      <c r="D30" s="28"/>
    </row>
    <row r="31" spans="1:4" ht="15.75" customHeight="1">
      <c r="A31" s="23" t="s">
        <v>225</v>
      </c>
      <c r="B31" s="27">
        <v>1288023</v>
      </c>
      <c r="C31" s="29"/>
      <c r="D31" s="28"/>
    </row>
    <row r="32" spans="1:4" ht="15.75" customHeight="1">
      <c r="A32" s="31"/>
      <c r="B32" s="32"/>
      <c r="C32" s="33"/>
      <c r="D32" s="34"/>
    </row>
    <row r="33" spans="1:4" ht="16.5" thickBot="1">
      <c r="A33" s="35" t="s">
        <v>101</v>
      </c>
      <c r="B33" s="36">
        <f>SUM(B5:B25)</f>
        <v>3451237029</v>
      </c>
      <c r="C33" s="37"/>
      <c r="D33" s="36">
        <f>SUM(D16:D25)+SUM(D5:D10)</f>
        <v>3451237029</v>
      </c>
    </row>
    <row r="34" ht="16.5" thickBot="1">
      <c r="A34" s="38"/>
    </row>
    <row r="35" spans="1:4" ht="15.75">
      <c r="A35" s="39" t="s">
        <v>226</v>
      </c>
      <c r="B35" s="40"/>
      <c r="C35" s="40"/>
      <c r="D35" s="41"/>
    </row>
    <row r="36" spans="1:4" ht="16.5" thickBot="1">
      <c r="A36" s="82" t="s">
        <v>227</v>
      </c>
      <c r="B36" s="83"/>
      <c r="C36" s="42"/>
      <c r="D36" s="43"/>
    </row>
  </sheetData>
  <mergeCells count="4">
    <mergeCell ref="A1:D1"/>
    <mergeCell ref="A2:D2"/>
    <mergeCell ref="A36:B36"/>
    <mergeCell ref="B3:C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C1">
      <selection activeCell="E44" sqref="E44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265</v>
      </c>
      <c r="B1" s="73"/>
      <c r="C1" s="73"/>
      <c r="D1" s="73"/>
      <c r="E1" s="73"/>
    </row>
    <row r="2" spans="1:5" ht="27.75">
      <c r="A2" s="74" t="s">
        <v>266</v>
      </c>
      <c r="B2" s="75"/>
      <c r="C2" s="75"/>
      <c r="D2" s="75"/>
      <c r="E2" s="75"/>
    </row>
    <row r="3" spans="1:5" ht="17.25" thickBot="1">
      <c r="A3" s="49" t="s">
        <v>331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8</v>
      </c>
      <c r="B7" s="60"/>
      <c r="C7" s="7"/>
      <c r="D7" s="7"/>
      <c r="E7" s="7">
        <f>SUM(D8:D12)</f>
        <v>643596351</v>
      </c>
    </row>
    <row r="8" spans="1:5" ht="15.75">
      <c r="A8" s="57" t="s">
        <v>9</v>
      </c>
      <c r="B8" s="58"/>
      <c r="C8" s="8"/>
      <c r="D8" s="9">
        <v>3717493</v>
      </c>
      <c r="E8" s="8"/>
    </row>
    <row r="9" spans="1:5" ht="15.75">
      <c r="A9" s="57" t="s">
        <v>10</v>
      </c>
      <c r="B9" s="58"/>
      <c r="C9" s="8"/>
      <c r="D9" s="9">
        <v>300361035</v>
      </c>
      <c r="E9" s="8"/>
    </row>
    <row r="10" spans="1:5" ht="15.75">
      <c r="A10" s="57" t="s">
        <v>11</v>
      </c>
      <c r="B10" s="58"/>
      <c r="C10" s="7"/>
      <c r="D10" s="7">
        <v>190034797</v>
      </c>
      <c r="E10" s="7"/>
    </row>
    <row r="11" spans="1:5" ht="15.75">
      <c r="A11" s="59" t="s">
        <v>12</v>
      </c>
      <c r="B11" s="60"/>
      <c r="C11" s="7"/>
      <c r="D11" s="7">
        <v>149333026</v>
      </c>
      <c r="E11" s="7"/>
    </row>
    <row r="12" spans="1:5" ht="15.75">
      <c r="A12" s="59" t="s">
        <v>13</v>
      </c>
      <c r="B12" s="60"/>
      <c r="C12" s="7"/>
      <c r="D12" s="7">
        <v>150000</v>
      </c>
      <c r="E12" s="7"/>
    </row>
    <row r="13" spans="1:5" ht="15.75">
      <c r="A13" s="59" t="s">
        <v>14</v>
      </c>
      <c r="B13" s="60"/>
      <c r="C13" s="7"/>
      <c r="D13" s="7"/>
      <c r="E13" s="7">
        <f>SUM(+D16++D21+D23+D26+D29+D36+D35+D42+D39)</f>
        <v>-33870115</v>
      </c>
    </row>
    <row r="14" spans="1:5" ht="15.75">
      <c r="A14" s="53" t="s">
        <v>108</v>
      </c>
      <c r="B14" s="54"/>
      <c r="C14" s="7"/>
      <c r="D14" s="7">
        <v>2148000</v>
      </c>
      <c r="E14" s="7"/>
    </row>
    <row r="15" spans="1:5" ht="15.75">
      <c r="A15" s="53" t="s">
        <v>111</v>
      </c>
      <c r="B15" s="54"/>
      <c r="C15" s="7"/>
      <c r="D15" s="7">
        <v>2148000</v>
      </c>
      <c r="E15" s="7"/>
    </row>
    <row r="16" spans="1:5" ht="15.75">
      <c r="A16" s="59" t="s">
        <v>246</v>
      </c>
      <c r="B16" s="60"/>
      <c r="C16" s="7"/>
      <c r="D16" s="7">
        <f>SUM(C17:C20)</f>
        <v>40000</v>
      </c>
      <c r="E16" s="7"/>
    </row>
    <row r="17" spans="1:5" ht="15.75">
      <c r="A17" s="10" t="s">
        <v>256</v>
      </c>
      <c r="B17" s="6"/>
      <c r="C17" s="7"/>
      <c r="D17" s="7">
        <v>0</v>
      </c>
      <c r="E17" s="7"/>
    </row>
    <row r="18" spans="1:5" ht="15.75">
      <c r="A18" s="10" t="s">
        <v>267</v>
      </c>
      <c r="B18" s="6"/>
      <c r="C18" s="7">
        <v>20000</v>
      </c>
      <c r="D18" s="7"/>
      <c r="E18" s="7"/>
    </row>
    <row r="19" spans="1:5" ht="15.75">
      <c r="A19" s="10" t="s">
        <v>268</v>
      </c>
      <c r="B19" s="6"/>
      <c r="C19" s="7">
        <v>20000</v>
      </c>
      <c r="D19" s="7"/>
      <c r="E19" s="7"/>
    </row>
    <row r="20" spans="1:5" ht="15.75">
      <c r="A20" s="44" t="s">
        <v>245</v>
      </c>
      <c r="B20" s="6"/>
      <c r="C20" s="7"/>
      <c r="D20" s="7"/>
      <c r="E20" s="7"/>
    </row>
    <row r="21" spans="1:5" ht="15.75">
      <c r="A21" s="59" t="s">
        <v>248</v>
      </c>
      <c r="B21" s="60"/>
      <c r="C21" s="7"/>
      <c r="D21" s="7">
        <f>C22</f>
        <v>0</v>
      </c>
      <c r="E21" s="7"/>
    </row>
    <row r="22" spans="1:5" ht="15.75">
      <c r="A22" s="44" t="s">
        <v>247</v>
      </c>
      <c r="B22" s="6"/>
      <c r="C22" s="7"/>
      <c r="D22" s="7"/>
      <c r="E22" s="7"/>
    </row>
    <row r="23" spans="1:5" ht="15.75">
      <c r="A23" s="59" t="s">
        <v>249</v>
      </c>
      <c r="B23" s="60"/>
      <c r="C23" s="7"/>
      <c r="D23" s="7">
        <f>SUM(C24-C25)</f>
        <v>2196982</v>
      </c>
      <c r="E23" s="7"/>
    </row>
    <row r="24" spans="1:5" ht="15.75">
      <c r="A24" s="59" t="s">
        <v>17</v>
      </c>
      <c r="B24" s="60"/>
      <c r="C24" s="7">
        <v>2278822</v>
      </c>
      <c r="D24" s="7"/>
      <c r="E24" s="7"/>
    </row>
    <row r="25" spans="1:5" ht="15.75">
      <c r="A25" s="59" t="s">
        <v>18</v>
      </c>
      <c r="B25" s="60"/>
      <c r="C25" s="7">
        <v>81840</v>
      </c>
      <c r="D25" s="7"/>
      <c r="E25" s="7"/>
    </row>
    <row r="26" spans="1:5" ht="15.75">
      <c r="A26" s="59" t="s">
        <v>250</v>
      </c>
      <c r="B26" s="60"/>
      <c r="C26" s="7"/>
      <c r="D26" s="7">
        <f>SUM(C27-C28)</f>
        <v>-1700000</v>
      </c>
      <c r="E26" s="7"/>
    </row>
    <row r="27" spans="1:5" ht="15.75">
      <c r="A27" s="59" t="s">
        <v>17</v>
      </c>
      <c r="B27" s="60"/>
      <c r="C27" s="7">
        <v>0</v>
      </c>
      <c r="D27" s="7"/>
      <c r="E27" s="7"/>
    </row>
    <row r="28" spans="1:5" ht="15.75">
      <c r="A28" s="59" t="s">
        <v>18</v>
      </c>
      <c r="B28" s="60"/>
      <c r="C28" s="7">
        <v>1700000</v>
      </c>
      <c r="D28" s="7"/>
      <c r="E28" s="7"/>
    </row>
    <row r="29" spans="1:5" ht="15.75">
      <c r="A29" s="59" t="s">
        <v>251</v>
      </c>
      <c r="B29" s="60"/>
      <c r="C29" s="7"/>
      <c r="D29" s="7">
        <f>SUM(C30:C34)</f>
        <v>7377415</v>
      </c>
      <c r="E29" s="7"/>
    </row>
    <row r="30" spans="1:5" ht="15.75">
      <c r="A30" s="64" t="s">
        <v>21</v>
      </c>
      <c r="B30" s="65"/>
      <c r="C30" s="7">
        <v>1828689</v>
      </c>
      <c r="D30" s="7"/>
      <c r="E30" s="7"/>
    </row>
    <row r="31" spans="1:5" ht="15.75">
      <c r="A31" s="59" t="s">
        <v>22</v>
      </c>
      <c r="B31" s="60"/>
      <c r="C31" s="7">
        <v>5518726</v>
      </c>
      <c r="D31" s="7"/>
      <c r="E31" s="7"/>
    </row>
    <row r="32" spans="1:5" ht="15.75">
      <c r="A32" s="59" t="s">
        <v>23</v>
      </c>
      <c r="B32" s="60"/>
      <c r="C32" s="7"/>
      <c r="D32" s="7"/>
      <c r="E32" s="11"/>
    </row>
    <row r="33" spans="1:5" ht="15.75">
      <c r="A33" s="59" t="s">
        <v>269</v>
      </c>
      <c r="B33" s="60"/>
      <c r="C33" s="7">
        <v>0</v>
      </c>
      <c r="D33" s="7"/>
      <c r="E33" s="11"/>
    </row>
    <row r="34" spans="1:5" ht="15.75">
      <c r="A34" s="64" t="s">
        <v>24</v>
      </c>
      <c r="B34" s="65"/>
      <c r="C34" s="7">
        <v>30000</v>
      </c>
      <c r="D34" s="7"/>
      <c r="E34" s="11"/>
    </row>
    <row r="35" spans="1:5" ht="15.75">
      <c r="A35" s="59" t="s">
        <v>252</v>
      </c>
      <c r="B35" s="60"/>
      <c r="C35" s="7"/>
      <c r="D35" s="7">
        <v>232235877</v>
      </c>
      <c r="E35" s="11"/>
    </row>
    <row r="36" spans="1:5" ht="15.75">
      <c r="A36" s="59" t="s">
        <v>253</v>
      </c>
      <c r="B36" s="60"/>
      <c r="C36" s="7"/>
      <c r="D36" s="7">
        <f>SUM(C37-C38)</f>
        <v>-5190119</v>
      </c>
      <c r="E36" s="11"/>
    </row>
    <row r="37" spans="1:5" ht="15.75">
      <c r="A37" s="64" t="s">
        <v>27</v>
      </c>
      <c r="B37" s="65"/>
      <c r="C37" s="7">
        <v>38981676</v>
      </c>
      <c r="D37" s="7"/>
      <c r="E37" s="11"/>
    </row>
    <row r="38" spans="1:5" ht="15.75">
      <c r="A38" s="59" t="s">
        <v>28</v>
      </c>
      <c r="B38" s="60"/>
      <c r="C38" s="8">
        <v>44171795</v>
      </c>
      <c r="D38" s="9"/>
      <c r="E38" s="8"/>
    </row>
    <row r="39" spans="1:5" ht="15.75">
      <c r="A39" s="59" t="s">
        <v>254</v>
      </c>
      <c r="B39" s="60"/>
      <c r="C39" s="7"/>
      <c r="D39" s="8">
        <f>C40-C41</f>
        <v>-127836114</v>
      </c>
      <c r="E39" s="7"/>
    </row>
    <row r="40" spans="1:5" ht="15.75">
      <c r="A40" s="64" t="s">
        <v>270</v>
      </c>
      <c r="B40" s="65"/>
      <c r="C40" s="7">
        <v>0</v>
      </c>
      <c r="D40" s="8"/>
      <c r="E40" s="7"/>
    </row>
    <row r="41" spans="1:5" ht="15.75">
      <c r="A41" s="59" t="s">
        <v>30</v>
      </c>
      <c r="B41" s="60"/>
      <c r="C41" s="7">
        <v>127836114</v>
      </c>
      <c r="D41" s="8"/>
      <c r="E41" s="7"/>
    </row>
    <row r="42" spans="1:5" ht="15.75">
      <c r="A42" s="59" t="s">
        <v>255</v>
      </c>
      <c r="B42" s="60"/>
      <c r="C42" s="7"/>
      <c r="D42" s="8">
        <f>C43-C44</f>
        <v>-140994156</v>
      </c>
      <c r="E42" s="7"/>
    </row>
    <row r="43" spans="1:5" ht="15.75">
      <c r="A43" s="64" t="s">
        <v>27</v>
      </c>
      <c r="B43" s="65"/>
      <c r="C43" s="7">
        <v>15195005</v>
      </c>
      <c r="D43" s="8"/>
      <c r="E43" s="7"/>
    </row>
    <row r="44" spans="1:5" ht="15.75">
      <c r="A44" s="59" t="s">
        <v>30</v>
      </c>
      <c r="B44" s="60"/>
      <c r="C44" s="7">
        <v>156189161</v>
      </c>
      <c r="D44" s="8"/>
      <c r="E44" s="7"/>
    </row>
    <row r="45" spans="1:5" ht="15.75">
      <c r="A45" s="66" t="s">
        <v>32</v>
      </c>
      <c r="B45" s="67"/>
      <c r="C45" s="7" t="s">
        <v>113</v>
      </c>
      <c r="D45" s="7"/>
      <c r="E45" s="7">
        <f>SUM(E7+E13)</f>
        <v>609726236</v>
      </c>
    </row>
    <row r="46" spans="1:5" ht="15.75">
      <c r="A46" s="68" t="s">
        <v>33</v>
      </c>
      <c r="B46" s="60"/>
      <c r="C46" s="7"/>
      <c r="D46" s="7"/>
      <c r="E46" s="7"/>
    </row>
    <row r="47" spans="1:5" ht="15.75">
      <c r="A47" s="59" t="s">
        <v>34</v>
      </c>
      <c r="B47" s="60"/>
      <c r="C47" s="7"/>
      <c r="D47" s="7"/>
      <c r="E47" s="7">
        <f>SUM(D48:D82)</f>
        <v>46017276</v>
      </c>
    </row>
    <row r="48" spans="1:5" ht="15.75">
      <c r="A48" s="59" t="s">
        <v>35</v>
      </c>
      <c r="B48" s="60"/>
      <c r="C48" s="7"/>
      <c r="D48" s="7">
        <f>SUM(C49:C53)</f>
        <v>7377415</v>
      </c>
      <c r="E48" s="7"/>
    </row>
    <row r="49" spans="1:5" ht="15.75" customHeight="1">
      <c r="A49" s="64" t="s">
        <v>21</v>
      </c>
      <c r="B49" s="65"/>
      <c r="C49" s="7">
        <v>1828689</v>
      </c>
      <c r="D49" s="7"/>
      <c r="E49" s="7"/>
    </row>
    <row r="50" spans="1:5" ht="15.75" customHeight="1">
      <c r="A50" s="59" t="s">
        <v>22</v>
      </c>
      <c r="B50" s="60"/>
      <c r="C50" s="7">
        <v>5518726</v>
      </c>
      <c r="D50" s="7"/>
      <c r="E50" s="7"/>
    </row>
    <row r="51" spans="1:5" ht="15.75" customHeight="1">
      <c r="A51" s="59" t="s">
        <v>23</v>
      </c>
      <c r="B51" s="60"/>
      <c r="C51" s="7">
        <v>0</v>
      </c>
      <c r="D51" s="7"/>
      <c r="E51" s="7"/>
    </row>
    <row r="52" spans="1:5" ht="15.75" customHeight="1">
      <c r="A52" s="59" t="s">
        <v>269</v>
      </c>
      <c r="B52" s="60"/>
      <c r="C52" s="7">
        <v>0</v>
      </c>
      <c r="D52" s="7"/>
      <c r="E52" s="7"/>
    </row>
    <row r="53" spans="1:5" ht="15.75" customHeight="1">
      <c r="A53" s="64" t="s">
        <v>24</v>
      </c>
      <c r="B53" s="65"/>
      <c r="C53" s="7">
        <v>30000</v>
      </c>
      <c r="D53" s="7"/>
      <c r="E53" s="7"/>
    </row>
    <row r="54" spans="1:5" ht="16.5" customHeight="1">
      <c r="A54" s="59" t="s">
        <v>36</v>
      </c>
      <c r="B54" s="60"/>
      <c r="C54" s="7"/>
      <c r="D54" s="7">
        <f>SUM(C55:C59)</f>
        <v>40000</v>
      </c>
      <c r="E54" s="7"/>
    </row>
    <row r="55" spans="1:5" ht="16.5" customHeight="1">
      <c r="A55" s="10" t="s">
        <v>256</v>
      </c>
      <c r="B55" s="6"/>
      <c r="C55" s="7">
        <v>0</v>
      </c>
      <c r="D55" s="7"/>
      <c r="E55" s="7"/>
    </row>
    <row r="56" spans="1:5" ht="16.5" customHeight="1">
      <c r="A56" s="10" t="s">
        <v>267</v>
      </c>
      <c r="B56" s="6"/>
      <c r="C56" s="7">
        <v>20000</v>
      </c>
      <c r="D56" s="7"/>
      <c r="E56" s="7"/>
    </row>
    <row r="57" spans="1:5" ht="16.5" customHeight="1">
      <c r="A57" s="10" t="s">
        <v>268</v>
      </c>
      <c r="B57" s="6"/>
      <c r="C57" s="7">
        <v>20000</v>
      </c>
      <c r="D57" s="7"/>
      <c r="E57" s="7"/>
    </row>
    <row r="58" spans="1:5" ht="16.5" customHeight="1">
      <c r="A58" s="59" t="s">
        <v>257</v>
      </c>
      <c r="B58" s="60"/>
      <c r="C58" s="7"/>
      <c r="D58" s="7"/>
      <c r="E58" s="7"/>
    </row>
    <row r="59" spans="1:5" ht="16.5" customHeight="1">
      <c r="A59" s="59" t="s">
        <v>258</v>
      </c>
      <c r="B59" s="60"/>
      <c r="C59" s="7"/>
      <c r="D59" s="7"/>
      <c r="E59" s="7"/>
    </row>
    <row r="60" spans="1:5" ht="16.5" customHeight="1">
      <c r="A60" s="59" t="s">
        <v>103</v>
      </c>
      <c r="B60" s="60"/>
      <c r="C60" s="7"/>
      <c r="D60" s="7">
        <f>SUM(C61-C62)</f>
        <v>0</v>
      </c>
      <c r="E60" s="7"/>
    </row>
    <row r="61" spans="1:5" ht="15.75">
      <c r="A61" s="64" t="s">
        <v>37</v>
      </c>
      <c r="B61" s="65"/>
      <c r="C61" s="7"/>
      <c r="D61" s="7"/>
      <c r="E61" s="7"/>
    </row>
    <row r="62" spans="1:5" ht="15.75">
      <c r="A62" s="59" t="s">
        <v>38</v>
      </c>
      <c r="B62" s="60"/>
      <c r="C62" s="7"/>
      <c r="D62" s="7"/>
      <c r="E62" s="7"/>
    </row>
    <row r="63" spans="1:5" ht="19.5" customHeight="1">
      <c r="A63" s="59" t="s">
        <v>39</v>
      </c>
      <c r="B63" s="60"/>
      <c r="C63" s="7"/>
      <c r="D63" s="7">
        <f>SUM(C64-C65)</f>
        <v>-5060203</v>
      </c>
      <c r="E63" s="12"/>
    </row>
    <row r="64" spans="1:5" ht="18.75">
      <c r="A64" s="64" t="s">
        <v>37</v>
      </c>
      <c r="B64" s="65"/>
      <c r="C64" s="7">
        <v>2427857</v>
      </c>
      <c r="D64" s="7"/>
      <c r="E64" s="13"/>
    </row>
    <row r="65" spans="1:5" ht="18.75">
      <c r="A65" s="59" t="s">
        <v>38</v>
      </c>
      <c r="B65" s="60"/>
      <c r="C65" s="7">
        <v>7488060</v>
      </c>
      <c r="D65" s="7"/>
      <c r="E65" s="12"/>
    </row>
    <row r="66" spans="1:5" ht="19.5" customHeight="1" hidden="1">
      <c r="A66" s="59" t="s">
        <v>40</v>
      </c>
      <c r="B66" s="60"/>
      <c r="C66" s="7"/>
      <c r="D66" s="7">
        <f>SUM(C67-C68)</f>
        <v>0</v>
      </c>
      <c r="E66" s="12"/>
    </row>
    <row r="67" spans="1:5" ht="18.75" hidden="1">
      <c r="A67" s="64" t="s">
        <v>41</v>
      </c>
      <c r="B67" s="65"/>
      <c r="C67" s="7"/>
      <c r="D67" s="7"/>
      <c r="E67" s="13"/>
    </row>
    <row r="68" spans="1:5" ht="18.75" hidden="1">
      <c r="A68" s="59" t="s">
        <v>38</v>
      </c>
      <c r="B68" s="60"/>
      <c r="C68" s="8"/>
      <c r="D68" s="7"/>
      <c r="E68" s="12"/>
    </row>
    <row r="69" spans="1:5" ht="18.75">
      <c r="A69" s="59" t="s">
        <v>42</v>
      </c>
      <c r="B69" s="60"/>
      <c r="C69" s="7"/>
      <c r="D69" s="7">
        <f>SUM(C70-C71)</f>
        <v>0</v>
      </c>
      <c r="E69" s="12"/>
    </row>
    <row r="70" spans="1:5" ht="19.5" customHeight="1">
      <c r="A70" s="64" t="s">
        <v>41</v>
      </c>
      <c r="B70" s="65"/>
      <c r="C70" s="7">
        <v>0</v>
      </c>
      <c r="D70" s="7"/>
      <c r="E70" s="13"/>
    </row>
    <row r="71" spans="1:5" ht="18.75">
      <c r="A71" s="59" t="s">
        <v>38</v>
      </c>
      <c r="B71" s="60"/>
      <c r="C71" s="8">
        <v>0</v>
      </c>
      <c r="D71" s="7"/>
      <c r="E71" s="12"/>
    </row>
    <row r="72" spans="1:5" ht="15.75">
      <c r="A72" s="59" t="s">
        <v>43</v>
      </c>
      <c r="B72" s="60"/>
      <c r="C72" s="7"/>
      <c r="D72" s="7">
        <f>SUM(C73:C78)</f>
        <v>21306740</v>
      </c>
      <c r="E72" s="7"/>
    </row>
    <row r="73" spans="1:5" ht="15.75">
      <c r="A73" s="63" t="s">
        <v>44</v>
      </c>
      <c r="B73" s="62"/>
      <c r="C73" s="7">
        <v>1330590</v>
      </c>
      <c r="D73" s="7"/>
      <c r="E73" s="7"/>
    </row>
    <row r="74" spans="1:5" ht="15.75">
      <c r="A74" s="63" t="s">
        <v>271</v>
      </c>
      <c r="B74" s="62"/>
      <c r="C74" s="7">
        <v>137125</v>
      </c>
      <c r="D74" s="7"/>
      <c r="E74" s="7"/>
    </row>
    <row r="75" spans="1:5" ht="18.75">
      <c r="A75" s="61" t="s">
        <v>45</v>
      </c>
      <c r="B75" s="62"/>
      <c r="C75" s="7">
        <v>13080884</v>
      </c>
      <c r="D75" s="16"/>
      <c r="E75" s="16"/>
    </row>
    <row r="76" spans="1:5" ht="15.75">
      <c r="A76" s="61" t="s">
        <v>46</v>
      </c>
      <c r="B76" s="62"/>
      <c r="C76" s="7">
        <v>3142576</v>
      </c>
      <c r="D76" s="7"/>
      <c r="E76" s="7"/>
    </row>
    <row r="77" spans="1:5" ht="15.75">
      <c r="A77" s="61" t="s">
        <v>47</v>
      </c>
      <c r="B77" s="62"/>
      <c r="C77" s="7">
        <v>233156</v>
      </c>
      <c r="D77" s="7"/>
      <c r="E77" s="7"/>
    </row>
    <row r="78" spans="1:5" ht="15.75">
      <c r="A78" s="61" t="s">
        <v>48</v>
      </c>
      <c r="B78" s="62"/>
      <c r="C78" s="7">
        <v>3382409</v>
      </c>
      <c r="D78" s="7"/>
      <c r="E78" s="7"/>
    </row>
    <row r="79" spans="1:5" ht="15.75">
      <c r="A79" s="59" t="s">
        <v>272</v>
      </c>
      <c r="B79" s="60"/>
      <c r="C79" s="7"/>
      <c r="D79" s="7">
        <f>C80+C81</f>
        <v>3336576</v>
      </c>
      <c r="E79" s="7"/>
    </row>
    <row r="80" spans="1:5" ht="15.75">
      <c r="A80" s="14" t="s">
        <v>273</v>
      </c>
      <c r="B80" s="15"/>
      <c r="C80" s="7">
        <v>0</v>
      </c>
      <c r="D80" s="7"/>
      <c r="E80" s="7"/>
    </row>
    <row r="81" spans="1:5" ht="15.75">
      <c r="A81" s="14" t="s">
        <v>274</v>
      </c>
      <c r="B81" s="15"/>
      <c r="C81" s="7">
        <v>3336576</v>
      </c>
      <c r="D81" s="7"/>
      <c r="E81" s="7"/>
    </row>
    <row r="82" spans="1:5" ht="15.75">
      <c r="A82" s="59" t="s">
        <v>49</v>
      </c>
      <c r="B82" s="60"/>
      <c r="C82" s="7"/>
      <c r="D82" s="7">
        <f>SUM(C83:C88)</f>
        <v>19016748</v>
      </c>
      <c r="E82" s="7"/>
    </row>
    <row r="83" spans="1:5" ht="15.75">
      <c r="A83" s="14" t="s">
        <v>273</v>
      </c>
      <c r="B83" s="15"/>
      <c r="C83" s="7">
        <v>562922</v>
      </c>
      <c r="D83" s="7"/>
      <c r="E83" s="7"/>
    </row>
    <row r="84" spans="1:5" ht="15.75">
      <c r="A84" s="61" t="s">
        <v>334</v>
      </c>
      <c r="B84" s="62"/>
      <c r="C84" s="7">
        <v>500000</v>
      </c>
      <c r="D84" s="7"/>
      <c r="E84" s="7"/>
    </row>
    <row r="85" spans="1:5" ht="15.75">
      <c r="A85" s="14" t="s">
        <v>274</v>
      </c>
      <c r="B85" s="15"/>
      <c r="C85" s="7">
        <v>4492083</v>
      </c>
      <c r="D85" s="7"/>
      <c r="E85" s="7"/>
    </row>
    <row r="86" spans="1:5" ht="15.75">
      <c r="A86" s="61" t="s">
        <v>260</v>
      </c>
      <c r="B86" s="62"/>
      <c r="C86" s="7">
        <v>6912970</v>
      </c>
      <c r="D86" s="7"/>
      <c r="E86" s="7"/>
    </row>
    <row r="87" spans="1:5" ht="15.75">
      <c r="A87" s="61" t="s">
        <v>232</v>
      </c>
      <c r="B87" s="62"/>
      <c r="C87" s="7">
        <v>566826</v>
      </c>
      <c r="D87" s="7"/>
      <c r="E87" s="7"/>
    </row>
    <row r="88" spans="1:5" ht="15.75">
      <c r="A88" s="14" t="s">
        <v>275</v>
      </c>
      <c r="B88" s="15"/>
      <c r="C88" s="7">
        <v>5981947</v>
      </c>
      <c r="D88" s="7"/>
      <c r="E88" s="7"/>
    </row>
    <row r="89" spans="1:5" ht="15.75">
      <c r="A89" s="59" t="s">
        <v>50</v>
      </c>
      <c r="B89" s="60"/>
      <c r="C89" s="7">
        <v>1791341</v>
      </c>
      <c r="D89" s="8"/>
      <c r="E89" s="7">
        <f>SUM(D90:D94)</f>
        <v>563708960</v>
      </c>
    </row>
    <row r="90" spans="1:5" ht="15.75">
      <c r="A90" s="57" t="s">
        <v>9</v>
      </c>
      <c r="B90" s="58"/>
      <c r="C90" s="7"/>
      <c r="D90" s="8">
        <v>3820304</v>
      </c>
      <c r="E90" s="8"/>
    </row>
    <row r="91" spans="1:5" ht="15.75">
      <c r="A91" s="57" t="s">
        <v>10</v>
      </c>
      <c r="B91" s="58"/>
      <c r="C91" s="7"/>
      <c r="D91" s="8">
        <v>295170916</v>
      </c>
      <c r="E91" s="8"/>
    </row>
    <row r="92" spans="1:5" ht="15.75">
      <c r="A92" s="57" t="s">
        <v>11</v>
      </c>
      <c r="B92" s="58"/>
      <c r="C92" s="7"/>
      <c r="D92" s="7">
        <v>135811392</v>
      </c>
      <c r="E92" s="7"/>
    </row>
    <row r="93" spans="1:5" ht="15.75">
      <c r="A93" s="59" t="s">
        <v>12</v>
      </c>
      <c r="B93" s="60"/>
      <c r="C93" s="7"/>
      <c r="D93" s="7">
        <v>128756348</v>
      </c>
      <c r="E93" s="7"/>
    </row>
    <row r="94" spans="1:5" ht="15.75">
      <c r="A94" s="59" t="s">
        <v>51</v>
      </c>
      <c r="B94" s="60"/>
      <c r="C94" s="7"/>
      <c r="D94" s="7">
        <v>150000</v>
      </c>
      <c r="E94" s="7"/>
    </row>
    <row r="95" spans="1:5" ht="16.5" thickBot="1">
      <c r="A95" s="55" t="s">
        <v>52</v>
      </c>
      <c r="B95" s="56"/>
      <c r="C95" s="17"/>
      <c r="D95" s="18"/>
      <c r="E95" s="18">
        <f>SUM(E47+E89)</f>
        <v>609726236</v>
      </c>
    </row>
    <row r="96" spans="1:5" ht="15.75">
      <c r="A96" s="19"/>
      <c r="B96" s="19"/>
      <c r="C96" s="20"/>
      <c r="D96" s="20"/>
      <c r="E96" s="20"/>
    </row>
    <row r="108" ht="15.75" customHeight="1">
      <c r="F108" s="45" t="s">
        <v>330</v>
      </c>
    </row>
  </sheetData>
  <mergeCells count="82">
    <mergeCell ref="A14:B14"/>
    <mergeCell ref="A15:B15"/>
    <mergeCell ref="A95:B95"/>
    <mergeCell ref="A91:B91"/>
    <mergeCell ref="A92:B92"/>
    <mergeCell ref="A93:B93"/>
    <mergeCell ref="A94:B94"/>
    <mergeCell ref="A78:B78"/>
    <mergeCell ref="A82:B82"/>
    <mergeCell ref="A89:B89"/>
    <mergeCell ref="A90:B90"/>
    <mergeCell ref="A74:B74"/>
    <mergeCell ref="A75:B75"/>
    <mergeCell ref="A76:B76"/>
    <mergeCell ref="A77:B77"/>
    <mergeCell ref="A79:B79"/>
    <mergeCell ref="A86:B86"/>
    <mergeCell ref="A84:B84"/>
    <mergeCell ref="A87:B8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3:B53"/>
    <mergeCell ref="A54:B54"/>
    <mergeCell ref="A60:B60"/>
    <mergeCell ref="A61:B61"/>
    <mergeCell ref="A58:B58"/>
    <mergeCell ref="A59:B59"/>
    <mergeCell ref="A48:B48"/>
    <mergeCell ref="A49:B49"/>
    <mergeCell ref="A50:B50"/>
    <mergeCell ref="A52:B52"/>
    <mergeCell ref="A51:B51"/>
    <mergeCell ref="A44:B44"/>
    <mergeCell ref="A45:B45"/>
    <mergeCell ref="A46:B46"/>
    <mergeCell ref="A47:B47"/>
    <mergeCell ref="A39:B39"/>
    <mergeCell ref="A41:B41"/>
    <mergeCell ref="A42:B42"/>
    <mergeCell ref="A43:B43"/>
    <mergeCell ref="A40:B40"/>
    <mergeCell ref="A35:B35"/>
    <mergeCell ref="A36:B36"/>
    <mergeCell ref="A37:B37"/>
    <mergeCell ref="A38:B38"/>
    <mergeCell ref="A30:B30"/>
    <mergeCell ref="A31:B31"/>
    <mergeCell ref="A32:B32"/>
    <mergeCell ref="A34:B34"/>
    <mergeCell ref="A33:B33"/>
    <mergeCell ref="A26:B26"/>
    <mergeCell ref="A27:B27"/>
    <mergeCell ref="A28:B28"/>
    <mergeCell ref="A29:B29"/>
    <mergeCell ref="A16:B16"/>
    <mergeCell ref="A23:B23"/>
    <mergeCell ref="A24:B24"/>
    <mergeCell ref="A25:B25"/>
    <mergeCell ref="A21:B21"/>
    <mergeCell ref="A10:B10"/>
    <mergeCell ref="A11:B11"/>
    <mergeCell ref="A12:B12"/>
    <mergeCell ref="A13:B13"/>
    <mergeCell ref="A1:E1"/>
    <mergeCell ref="A2:E2"/>
    <mergeCell ref="A3:E3"/>
    <mergeCell ref="A4:B5"/>
    <mergeCell ref="C4:E4"/>
    <mergeCell ref="A6:B6"/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9">
      <selection activeCell="D24" sqref="D24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72" t="s">
        <v>276</v>
      </c>
      <c r="B1" s="73"/>
      <c r="C1" s="73"/>
      <c r="D1" s="73"/>
    </row>
    <row r="2" spans="1:4" ht="24" customHeight="1">
      <c r="A2" s="74" t="s">
        <v>277</v>
      </c>
      <c r="B2" s="75"/>
      <c r="C2" s="75"/>
      <c r="D2" s="75"/>
    </row>
    <row r="3" spans="1:4" ht="17.25" thickBot="1">
      <c r="A3" s="2" t="s">
        <v>278</v>
      </c>
      <c r="B3" s="84" t="s">
        <v>333</v>
      </c>
      <c r="C3" s="85"/>
      <c r="D3" s="2" t="s">
        <v>279</v>
      </c>
    </row>
    <row r="4" spans="1:4" ht="21" customHeight="1" thickBot="1">
      <c r="A4" s="21" t="s">
        <v>280</v>
      </c>
      <c r="B4" s="22" t="s">
        <v>281</v>
      </c>
      <c r="C4" s="4" t="s">
        <v>282</v>
      </c>
      <c r="D4" s="3" t="s">
        <v>281</v>
      </c>
    </row>
    <row r="5" spans="1:4" ht="15.75" customHeight="1">
      <c r="A5" s="23" t="s">
        <v>283</v>
      </c>
      <c r="B5" s="24">
        <v>3820304</v>
      </c>
      <c r="C5" s="25" t="s">
        <v>284</v>
      </c>
      <c r="D5" s="26">
        <v>15132242</v>
      </c>
    </row>
    <row r="6" spans="1:4" ht="15.75" customHeight="1">
      <c r="A6" s="23" t="s">
        <v>285</v>
      </c>
      <c r="B6" s="27">
        <v>15292560</v>
      </c>
      <c r="C6" s="25" t="s">
        <v>286</v>
      </c>
      <c r="D6" s="28">
        <v>54428349</v>
      </c>
    </row>
    <row r="7" spans="1:4" ht="15.75" customHeight="1">
      <c r="A7" s="23" t="s">
        <v>287</v>
      </c>
      <c r="B7" s="27">
        <v>240820737</v>
      </c>
      <c r="C7" s="25" t="s">
        <v>288</v>
      </c>
      <c r="D7" s="28">
        <v>0</v>
      </c>
    </row>
    <row r="8" spans="1:4" ht="15.75" customHeight="1">
      <c r="A8" s="23" t="s">
        <v>289</v>
      </c>
      <c r="B8" s="27">
        <v>63950263</v>
      </c>
      <c r="C8" s="25" t="s">
        <v>290</v>
      </c>
      <c r="D8" s="28">
        <v>15292560</v>
      </c>
    </row>
    <row r="9" spans="1:4" ht="15.75" customHeight="1">
      <c r="A9" s="23" t="s">
        <v>291</v>
      </c>
      <c r="B9" s="27">
        <v>54197728</v>
      </c>
      <c r="C9" s="25" t="s">
        <v>292</v>
      </c>
      <c r="D9" s="28">
        <v>304771000</v>
      </c>
    </row>
    <row r="10" spans="1:4" ht="15.75" customHeight="1">
      <c r="A10" s="23" t="s">
        <v>293</v>
      </c>
      <c r="B10" s="27">
        <v>3394704</v>
      </c>
      <c r="C10" s="25" t="s">
        <v>294</v>
      </c>
      <c r="D10" s="28">
        <f>SUM(D11:D15)</f>
        <v>54197728</v>
      </c>
    </row>
    <row r="11" spans="1:4" ht="15.75" customHeight="1">
      <c r="A11" s="23" t="s">
        <v>295</v>
      </c>
      <c r="B11" s="27">
        <v>52503349</v>
      </c>
      <c r="C11" s="29" t="s">
        <v>296</v>
      </c>
      <c r="D11" s="28">
        <v>3887760</v>
      </c>
    </row>
    <row r="12" spans="1:4" ht="15.75" customHeight="1">
      <c r="A12" s="23" t="s">
        <v>297</v>
      </c>
      <c r="B12" s="27">
        <v>1925000</v>
      </c>
      <c r="C12" s="29" t="s">
        <v>298</v>
      </c>
      <c r="D12" s="28">
        <v>49979846</v>
      </c>
    </row>
    <row r="13" spans="1:4" ht="15.75" customHeight="1">
      <c r="A13" s="23" t="s">
        <v>299</v>
      </c>
      <c r="B13" s="27">
        <v>295170916</v>
      </c>
      <c r="C13" s="29" t="s">
        <v>300</v>
      </c>
      <c r="D13" s="28">
        <v>0</v>
      </c>
    </row>
    <row r="14" spans="1:4" ht="15.75" customHeight="1">
      <c r="A14" s="23" t="s">
        <v>301</v>
      </c>
      <c r="B14" s="27">
        <v>135811392</v>
      </c>
      <c r="C14" s="29" t="s">
        <v>302</v>
      </c>
      <c r="D14" s="28">
        <v>110000</v>
      </c>
    </row>
    <row r="15" spans="1:4" ht="15.75" customHeight="1">
      <c r="A15" s="23" t="s">
        <v>303</v>
      </c>
      <c r="B15" s="27">
        <v>128756348</v>
      </c>
      <c r="C15" s="29" t="s">
        <v>304</v>
      </c>
      <c r="D15" s="28">
        <v>220122</v>
      </c>
    </row>
    <row r="16" spans="1:4" ht="15.75" customHeight="1">
      <c r="A16" s="23"/>
      <c r="B16" s="27"/>
      <c r="C16" s="23" t="s">
        <v>305</v>
      </c>
      <c r="D16" s="28">
        <v>3394704</v>
      </c>
    </row>
    <row r="17" spans="1:4" ht="15.75" customHeight="1">
      <c r="A17" s="23" t="s">
        <v>306</v>
      </c>
      <c r="B17" s="27">
        <v>150000</v>
      </c>
      <c r="C17" s="25" t="s">
        <v>307</v>
      </c>
      <c r="D17" s="28">
        <v>295170916</v>
      </c>
    </row>
    <row r="18" spans="1:4" ht="15.75" customHeight="1">
      <c r="A18" s="23"/>
      <c r="B18" s="27"/>
      <c r="C18" s="25" t="s">
        <v>308</v>
      </c>
      <c r="D18" s="28">
        <v>0</v>
      </c>
    </row>
    <row r="19" spans="1:4" ht="15.75" customHeight="1">
      <c r="A19" s="23" t="s">
        <v>309</v>
      </c>
      <c r="B19" s="27">
        <v>0</v>
      </c>
      <c r="C19" s="25" t="s">
        <v>310</v>
      </c>
      <c r="D19" s="28">
        <v>10281071</v>
      </c>
    </row>
    <row r="20" spans="1:4" ht="15.75" customHeight="1">
      <c r="A20" s="23" t="s">
        <v>311</v>
      </c>
      <c r="B20" s="27">
        <v>0</v>
      </c>
      <c r="C20" s="25" t="s">
        <v>312</v>
      </c>
      <c r="D20" s="28">
        <v>2027998844</v>
      </c>
    </row>
    <row r="21" spans="1:4" ht="15.75" customHeight="1">
      <c r="A21" s="23" t="s">
        <v>313</v>
      </c>
      <c r="B21" s="27">
        <v>2857764</v>
      </c>
      <c r="C21" s="25" t="s">
        <v>314</v>
      </c>
      <c r="D21" s="28">
        <v>232235877</v>
      </c>
    </row>
    <row r="22" spans="1:4" ht="15.75" customHeight="1">
      <c r="A22" s="23" t="s">
        <v>315</v>
      </c>
      <c r="B22" s="27">
        <v>800</v>
      </c>
      <c r="C22" s="25" t="s">
        <v>316</v>
      </c>
      <c r="D22" s="28">
        <v>500000</v>
      </c>
    </row>
    <row r="23" spans="1:4" ht="15.75" customHeight="1">
      <c r="A23" s="23" t="s">
        <v>317</v>
      </c>
      <c r="B23" s="27">
        <v>7384560</v>
      </c>
      <c r="C23" s="25" t="s">
        <v>318</v>
      </c>
      <c r="D23" s="28">
        <v>128616348</v>
      </c>
    </row>
    <row r="24" spans="1:4" ht="15.75" customHeight="1">
      <c r="A24" s="23" t="s">
        <v>319</v>
      </c>
      <c r="B24" s="27">
        <v>2027998844</v>
      </c>
      <c r="C24" s="25" t="s">
        <v>320</v>
      </c>
      <c r="D24" s="28">
        <v>7024560</v>
      </c>
    </row>
    <row r="25" spans="1:4" ht="15.75" customHeight="1">
      <c r="A25" s="23" t="s">
        <v>321</v>
      </c>
      <c r="B25" s="27">
        <f>SUM(B26:B31)</f>
        <v>115009730</v>
      </c>
      <c r="C25" s="25" t="s">
        <v>322</v>
      </c>
      <c r="D25" s="28">
        <v>800</v>
      </c>
    </row>
    <row r="26" spans="1:4" ht="15.75" customHeight="1">
      <c r="A26" s="23" t="s">
        <v>323</v>
      </c>
      <c r="B26" s="27">
        <v>9475846</v>
      </c>
      <c r="C26" s="25"/>
      <c r="D26" s="28"/>
    </row>
    <row r="27" spans="1:4" ht="15.75" customHeight="1">
      <c r="A27" s="23" t="s">
        <v>324</v>
      </c>
      <c r="B27" s="27">
        <v>1721400</v>
      </c>
      <c r="C27" s="25"/>
      <c r="D27" s="28"/>
    </row>
    <row r="28" spans="1:4" ht="15.75" customHeight="1">
      <c r="A28" s="30" t="s">
        <v>325</v>
      </c>
      <c r="B28" s="27">
        <v>93250714</v>
      </c>
      <c r="C28" s="29"/>
      <c r="D28" s="28"/>
    </row>
    <row r="29" spans="1:4" ht="15.75" customHeight="1">
      <c r="A29" s="23" t="s">
        <v>326</v>
      </c>
      <c r="B29" s="27">
        <v>5283387</v>
      </c>
      <c r="C29" s="29"/>
      <c r="D29" s="28"/>
    </row>
    <row r="30" spans="1:4" ht="15.75" customHeight="1">
      <c r="A30" s="23" t="s">
        <v>327</v>
      </c>
      <c r="B30" s="27">
        <v>607951</v>
      </c>
      <c r="C30" s="29"/>
      <c r="D30" s="28"/>
    </row>
    <row r="31" spans="1:4" ht="15.75" customHeight="1">
      <c r="A31" s="23" t="s">
        <v>328</v>
      </c>
      <c r="B31" s="27">
        <v>4670432</v>
      </c>
      <c r="C31" s="29"/>
      <c r="D31" s="28"/>
    </row>
    <row r="32" spans="1:4" ht="15.75" customHeight="1">
      <c r="A32" s="31"/>
      <c r="B32" s="32"/>
      <c r="C32" s="33"/>
      <c r="D32" s="34"/>
    </row>
    <row r="33" spans="1:4" ht="16.5" thickBot="1">
      <c r="A33" s="35" t="s">
        <v>101</v>
      </c>
      <c r="B33" s="36">
        <f>SUM(B5:B25)</f>
        <v>3149044999</v>
      </c>
      <c r="C33" s="37"/>
      <c r="D33" s="36">
        <f>SUM(D16:D25)+SUM(D5:D10)</f>
        <v>3149044999</v>
      </c>
    </row>
    <row r="34" ht="16.5" thickBot="1">
      <c r="A34" s="38"/>
    </row>
    <row r="35" spans="1:4" ht="15.75">
      <c r="A35" s="39" t="s">
        <v>329</v>
      </c>
      <c r="B35" s="40"/>
      <c r="C35" s="40"/>
      <c r="D35" s="41"/>
    </row>
    <row r="36" spans="1:4" ht="16.5" thickBot="1">
      <c r="A36" s="82" t="s">
        <v>332</v>
      </c>
      <c r="B36" s="83"/>
      <c r="C36" s="42"/>
      <c r="D36" s="43"/>
    </row>
  </sheetData>
  <mergeCells count="4">
    <mergeCell ref="A1:D1"/>
    <mergeCell ref="A2:D2"/>
    <mergeCell ref="A36:B36"/>
    <mergeCell ref="B3:C3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2">
      <selection activeCell="D16" sqref="D16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72" t="s">
        <v>335</v>
      </c>
      <c r="B1" s="73"/>
      <c r="C1" s="73"/>
      <c r="D1" s="73"/>
      <c r="E1" s="73"/>
    </row>
    <row r="2" spans="1:5" ht="27.75">
      <c r="A2" s="74" t="s">
        <v>336</v>
      </c>
      <c r="B2" s="75"/>
      <c r="C2" s="75"/>
      <c r="D2" s="75"/>
      <c r="E2" s="75"/>
    </row>
    <row r="3" spans="1:5" ht="17.25" thickBot="1">
      <c r="A3" s="49" t="s">
        <v>457</v>
      </c>
      <c r="B3" s="49"/>
      <c r="C3" s="49"/>
      <c r="D3" s="49"/>
      <c r="E3" s="49"/>
    </row>
    <row r="4" spans="1:5" ht="19.5" thickBot="1">
      <c r="A4" s="50" t="s">
        <v>2</v>
      </c>
      <c r="B4" s="51"/>
      <c r="C4" s="77" t="s">
        <v>3</v>
      </c>
      <c r="D4" s="78"/>
      <c r="E4" s="79"/>
    </row>
    <row r="5" spans="1:5" ht="20.25" thickBot="1">
      <c r="A5" s="52"/>
      <c r="B5" s="76"/>
      <c r="C5" s="3" t="s">
        <v>4</v>
      </c>
      <c r="D5" s="4" t="s">
        <v>5</v>
      </c>
      <c r="E5" s="4" t="s">
        <v>6</v>
      </c>
    </row>
    <row r="6" spans="1:5" ht="15.75">
      <c r="A6" s="80" t="s">
        <v>7</v>
      </c>
      <c r="B6" s="81"/>
      <c r="C6" s="5"/>
      <c r="D6" s="5"/>
      <c r="E6" s="5"/>
    </row>
    <row r="7" spans="1:5" ht="15.75">
      <c r="A7" s="59" t="s">
        <v>337</v>
      </c>
      <c r="B7" s="60"/>
      <c r="C7" s="7"/>
      <c r="D7" s="7"/>
      <c r="E7" s="7">
        <f>SUM(D8:D12)</f>
        <v>563708960</v>
      </c>
    </row>
    <row r="8" spans="1:5" ht="15.75">
      <c r="A8" s="57" t="s">
        <v>338</v>
      </c>
      <c r="B8" s="58"/>
      <c r="C8" s="8"/>
      <c r="D8" s="9">
        <v>3820304</v>
      </c>
      <c r="E8" s="8"/>
    </row>
    <row r="9" spans="1:5" ht="15.75">
      <c r="A9" s="57" t="s">
        <v>339</v>
      </c>
      <c r="B9" s="58"/>
      <c r="C9" s="8"/>
      <c r="D9" s="9">
        <v>295170916</v>
      </c>
      <c r="E9" s="8"/>
    </row>
    <row r="10" spans="1:5" ht="15.75">
      <c r="A10" s="57" t="s">
        <v>340</v>
      </c>
      <c r="B10" s="58"/>
      <c r="C10" s="7"/>
      <c r="D10" s="7">
        <v>135811392</v>
      </c>
      <c r="E10" s="7"/>
    </row>
    <row r="11" spans="1:5" ht="15.75">
      <c r="A11" s="59" t="s">
        <v>341</v>
      </c>
      <c r="B11" s="60"/>
      <c r="C11" s="7"/>
      <c r="D11" s="7">
        <v>128756348</v>
      </c>
      <c r="E11" s="7"/>
    </row>
    <row r="12" spans="1:5" ht="15.75">
      <c r="A12" s="59" t="s">
        <v>342</v>
      </c>
      <c r="B12" s="60"/>
      <c r="C12" s="7"/>
      <c r="D12" s="7">
        <v>150000</v>
      </c>
      <c r="E12" s="7"/>
    </row>
    <row r="13" spans="1:5" ht="15.75">
      <c r="A13" s="59" t="s">
        <v>343</v>
      </c>
      <c r="B13" s="60"/>
      <c r="C13" s="7"/>
      <c r="D13" s="7"/>
      <c r="E13" s="7">
        <f>SUM(+D16++D23+D25+D28+D31+D38+D37+D44+D41)</f>
        <v>237438134</v>
      </c>
    </row>
    <row r="14" spans="1:5" ht="15.75">
      <c r="A14" s="53" t="s">
        <v>344</v>
      </c>
      <c r="B14" s="54"/>
      <c r="C14" s="7"/>
      <c r="D14" s="7">
        <f>D15</f>
        <v>88183436</v>
      </c>
      <c r="E14" s="7"/>
    </row>
    <row r="15" spans="1:5" ht="15.75">
      <c r="A15" s="53" t="s">
        <v>345</v>
      </c>
      <c r="B15" s="54"/>
      <c r="C15" s="7"/>
      <c r="D15" s="7">
        <v>88183436</v>
      </c>
      <c r="E15" s="7"/>
    </row>
    <row r="16" spans="1:5" ht="15.75">
      <c r="A16" s="59" t="s">
        <v>346</v>
      </c>
      <c r="B16" s="60"/>
      <c r="C16" s="7"/>
      <c r="D16" s="7">
        <f>SUM(C17:C22)</f>
        <v>950395</v>
      </c>
      <c r="E16" s="7"/>
    </row>
    <row r="17" spans="1:5" ht="15.75">
      <c r="A17" s="10" t="s">
        <v>459</v>
      </c>
      <c r="B17" s="6"/>
      <c r="C17" s="7">
        <v>10204</v>
      </c>
      <c r="D17" s="7"/>
      <c r="E17" s="7"/>
    </row>
    <row r="18" spans="1:5" ht="15.75">
      <c r="A18" s="10" t="s">
        <v>347</v>
      </c>
      <c r="B18" s="6"/>
      <c r="C18" s="7">
        <v>40191</v>
      </c>
      <c r="D18" s="7">
        <v>0</v>
      </c>
      <c r="E18" s="7"/>
    </row>
    <row r="19" spans="1:5" ht="15.75">
      <c r="A19" s="10" t="s">
        <v>348</v>
      </c>
      <c r="B19" s="6"/>
      <c r="C19" s="7">
        <v>10000</v>
      </c>
      <c r="D19" s="7"/>
      <c r="E19" s="7"/>
    </row>
    <row r="20" spans="1:5" ht="15.75">
      <c r="A20" s="10" t="s">
        <v>460</v>
      </c>
      <c r="B20" s="6"/>
      <c r="C20" s="7">
        <v>10000</v>
      </c>
      <c r="D20" s="7"/>
      <c r="E20" s="7"/>
    </row>
    <row r="21" spans="1:5" ht="15.75">
      <c r="A21" s="10" t="s">
        <v>349</v>
      </c>
      <c r="B21" s="6"/>
      <c r="C21" s="7">
        <v>80000</v>
      </c>
      <c r="D21" s="7"/>
      <c r="E21" s="7"/>
    </row>
    <row r="22" spans="1:5" ht="15.75">
      <c r="A22" s="44" t="s">
        <v>461</v>
      </c>
      <c r="B22" s="6"/>
      <c r="C22" s="7">
        <v>800000</v>
      </c>
      <c r="D22" s="7"/>
      <c r="E22" s="7"/>
    </row>
    <row r="23" spans="1:5" ht="15.75">
      <c r="A23" s="59" t="s">
        <v>350</v>
      </c>
      <c r="B23" s="60"/>
      <c r="C23" s="7"/>
      <c r="D23" s="7">
        <f>C24</f>
        <v>0</v>
      </c>
      <c r="E23" s="7"/>
    </row>
    <row r="24" spans="1:5" ht="15.75">
      <c r="A24" s="44" t="s">
        <v>351</v>
      </c>
      <c r="B24" s="6"/>
      <c r="C24" s="7"/>
      <c r="D24" s="7"/>
      <c r="E24" s="7"/>
    </row>
    <row r="25" spans="1:5" ht="15.75">
      <c r="A25" s="59" t="s">
        <v>352</v>
      </c>
      <c r="B25" s="60"/>
      <c r="C25" s="7"/>
      <c r="D25" s="7">
        <f>SUM(C26-C27)</f>
        <v>13426836</v>
      </c>
      <c r="E25" s="7"/>
    </row>
    <row r="26" spans="1:5" ht="15.75">
      <c r="A26" s="59" t="s">
        <v>353</v>
      </c>
      <c r="B26" s="60"/>
      <c r="C26" s="7">
        <v>13958976</v>
      </c>
      <c r="D26" s="7"/>
      <c r="E26" s="7"/>
    </row>
    <row r="27" spans="1:5" ht="15.75">
      <c r="A27" s="59" t="s">
        <v>354</v>
      </c>
      <c r="B27" s="60"/>
      <c r="C27" s="7">
        <v>532140</v>
      </c>
      <c r="D27" s="7"/>
      <c r="E27" s="7"/>
    </row>
    <row r="28" spans="1:5" ht="15.75">
      <c r="A28" s="59" t="s">
        <v>355</v>
      </c>
      <c r="B28" s="60"/>
      <c r="C28" s="7"/>
      <c r="D28" s="7">
        <f>SUM(C29-C30)</f>
        <v>1400000</v>
      </c>
      <c r="E28" s="7"/>
    </row>
    <row r="29" spans="1:5" ht="15.75">
      <c r="A29" s="59" t="s">
        <v>353</v>
      </c>
      <c r="B29" s="60"/>
      <c r="C29" s="7">
        <v>1400000</v>
      </c>
      <c r="D29" s="7"/>
      <c r="E29" s="7"/>
    </row>
    <row r="30" spans="1:5" ht="15.75">
      <c r="A30" s="59" t="s">
        <v>354</v>
      </c>
      <c r="B30" s="60"/>
      <c r="C30" s="7"/>
      <c r="D30" s="7"/>
      <c r="E30" s="7"/>
    </row>
    <row r="31" spans="1:5" ht="15.75">
      <c r="A31" s="59" t="s">
        <v>356</v>
      </c>
      <c r="B31" s="60"/>
      <c r="C31" s="7"/>
      <c r="D31" s="7">
        <f>SUM(C32:C36)</f>
        <v>189255833</v>
      </c>
      <c r="E31" s="7"/>
    </row>
    <row r="32" spans="1:5" ht="15.75">
      <c r="A32" s="64" t="s">
        <v>357</v>
      </c>
      <c r="B32" s="65"/>
      <c r="C32" s="7">
        <v>1415705</v>
      </c>
      <c r="D32" s="7"/>
      <c r="E32" s="7"/>
    </row>
    <row r="33" spans="1:5" ht="15.75">
      <c r="A33" s="59" t="s">
        <v>358</v>
      </c>
      <c r="B33" s="60"/>
      <c r="C33" s="7">
        <v>82989305</v>
      </c>
      <c r="D33" s="7"/>
      <c r="E33" s="7"/>
    </row>
    <row r="34" spans="1:5" ht="15.75">
      <c r="A34" s="59" t="s">
        <v>359</v>
      </c>
      <c r="B34" s="60"/>
      <c r="C34" s="7">
        <v>97051808</v>
      </c>
      <c r="D34" s="7"/>
      <c r="E34" s="11"/>
    </row>
    <row r="35" spans="1:5" ht="15.75">
      <c r="A35" s="59" t="s">
        <v>360</v>
      </c>
      <c r="B35" s="60"/>
      <c r="C35" s="7">
        <v>3200000</v>
      </c>
      <c r="D35" s="7"/>
      <c r="E35" s="11"/>
    </row>
    <row r="36" spans="1:5" ht="15.75">
      <c r="A36" s="64" t="s">
        <v>361</v>
      </c>
      <c r="B36" s="65"/>
      <c r="C36" s="7">
        <v>4599015</v>
      </c>
      <c r="D36" s="7"/>
      <c r="E36" s="11"/>
    </row>
    <row r="37" spans="1:5" ht="15.75">
      <c r="A37" s="59" t="s">
        <v>362</v>
      </c>
      <c r="B37" s="60"/>
      <c r="C37" s="7"/>
      <c r="D37" s="7">
        <v>35992401</v>
      </c>
      <c r="E37" s="11"/>
    </row>
    <row r="38" spans="1:5" ht="15.75">
      <c r="A38" s="59" t="s">
        <v>363</v>
      </c>
      <c r="B38" s="60"/>
      <c r="C38" s="7"/>
      <c r="D38" s="7">
        <f>SUM(C39-C40)</f>
        <v>698831</v>
      </c>
      <c r="E38" s="11"/>
    </row>
    <row r="39" spans="1:5" ht="15.75">
      <c r="A39" s="64" t="s">
        <v>364</v>
      </c>
      <c r="B39" s="65"/>
      <c r="C39" s="7">
        <v>167957352</v>
      </c>
      <c r="D39" s="7"/>
      <c r="E39" s="11"/>
    </row>
    <row r="40" spans="1:5" ht="15.75">
      <c r="A40" s="59" t="s">
        <v>365</v>
      </c>
      <c r="B40" s="60"/>
      <c r="C40" s="8">
        <v>167258521</v>
      </c>
      <c r="D40" s="9"/>
      <c r="E40" s="8"/>
    </row>
    <row r="41" spans="1:5" ht="15.75">
      <c r="A41" s="59" t="s">
        <v>366</v>
      </c>
      <c r="B41" s="60"/>
      <c r="C41" s="7"/>
      <c r="D41" s="8">
        <f>C42-C43</f>
        <v>0</v>
      </c>
      <c r="E41" s="7"/>
    </row>
    <row r="42" spans="1:5" ht="15.75">
      <c r="A42" s="64" t="s">
        <v>367</v>
      </c>
      <c r="B42" s="65"/>
      <c r="C42" s="7">
        <v>0</v>
      </c>
      <c r="D42" s="8"/>
      <c r="E42" s="7"/>
    </row>
    <row r="43" spans="1:5" ht="15.75">
      <c r="A43" s="59" t="s">
        <v>368</v>
      </c>
      <c r="B43" s="60"/>
      <c r="C43" s="7">
        <v>0</v>
      </c>
      <c r="D43" s="8"/>
      <c r="E43" s="7"/>
    </row>
    <row r="44" spans="1:5" ht="15.75">
      <c r="A44" s="59" t="s">
        <v>369</v>
      </c>
      <c r="B44" s="60"/>
      <c r="C44" s="7"/>
      <c r="D44" s="8">
        <f>C45-C46</f>
        <v>-4286162</v>
      </c>
      <c r="E44" s="7"/>
    </row>
    <row r="45" spans="1:5" ht="15.75">
      <c r="A45" s="64" t="s">
        <v>364</v>
      </c>
      <c r="B45" s="65"/>
      <c r="C45" s="7">
        <v>582891</v>
      </c>
      <c r="D45" s="8"/>
      <c r="E45" s="7"/>
    </row>
    <row r="46" spans="1:5" ht="15.75">
      <c r="A46" s="59" t="s">
        <v>368</v>
      </c>
      <c r="B46" s="60"/>
      <c r="C46" s="7">
        <v>4869053</v>
      </c>
      <c r="D46" s="8"/>
      <c r="E46" s="7"/>
    </row>
    <row r="47" spans="1:5" ht="15.75">
      <c r="A47" s="66" t="s">
        <v>370</v>
      </c>
      <c r="B47" s="67"/>
      <c r="C47" s="7" t="s">
        <v>371</v>
      </c>
      <c r="D47" s="7"/>
      <c r="E47" s="7">
        <f>SUM(E7+E13)</f>
        <v>801147094</v>
      </c>
    </row>
    <row r="48" spans="1:5" ht="15.75">
      <c r="A48" s="68" t="s">
        <v>372</v>
      </c>
      <c r="B48" s="60"/>
      <c r="C48" s="7"/>
      <c r="D48" s="7"/>
      <c r="E48" s="7"/>
    </row>
    <row r="49" spans="1:5" ht="15.75">
      <c r="A49" s="59" t="s">
        <v>373</v>
      </c>
      <c r="B49" s="60"/>
      <c r="C49" s="7"/>
      <c r="D49" s="7"/>
      <c r="E49" s="7">
        <f>SUM(D50:D87)</f>
        <v>217861051</v>
      </c>
    </row>
    <row r="50" spans="1:5" ht="15.75">
      <c r="A50" s="59" t="s">
        <v>374</v>
      </c>
      <c r="B50" s="60"/>
      <c r="C50" s="7"/>
      <c r="D50" s="7">
        <f>SUM(C51:C55)</f>
        <v>189255833</v>
      </c>
      <c r="E50" s="7"/>
    </row>
    <row r="51" spans="1:5" ht="15.75" customHeight="1">
      <c r="A51" s="64" t="s">
        <v>357</v>
      </c>
      <c r="B51" s="65"/>
      <c r="C51" s="7">
        <v>1415705</v>
      </c>
      <c r="D51" s="7"/>
      <c r="E51" s="7"/>
    </row>
    <row r="52" spans="1:5" ht="15.75" customHeight="1">
      <c r="A52" s="59" t="s">
        <v>358</v>
      </c>
      <c r="B52" s="60"/>
      <c r="C52" s="7">
        <v>82989305</v>
      </c>
      <c r="D52" s="7"/>
      <c r="E52" s="7"/>
    </row>
    <row r="53" spans="1:5" ht="15.75" customHeight="1">
      <c r="A53" s="59" t="s">
        <v>359</v>
      </c>
      <c r="B53" s="60"/>
      <c r="C53" s="7">
        <v>97051808</v>
      </c>
      <c r="D53" s="7"/>
      <c r="E53" s="7"/>
    </row>
    <row r="54" spans="1:5" ht="15.75" customHeight="1">
      <c r="A54" s="59" t="s">
        <v>360</v>
      </c>
      <c r="B54" s="60"/>
      <c r="C54" s="7">
        <v>3200000</v>
      </c>
      <c r="D54" s="7"/>
      <c r="E54" s="7"/>
    </row>
    <row r="55" spans="1:5" ht="15.75" customHeight="1">
      <c r="A55" s="64" t="s">
        <v>361</v>
      </c>
      <c r="B55" s="65"/>
      <c r="C55" s="7">
        <v>4599015</v>
      </c>
      <c r="D55" s="7"/>
      <c r="E55" s="7"/>
    </row>
    <row r="56" spans="1:5" ht="16.5" customHeight="1">
      <c r="A56" s="59" t="s">
        <v>375</v>
      </c>
      <c r="B56" s="60"/>
      <c r="C56" s="7"/>
      <c r="D56" s="7">
        <f>SUM(C57:C64)</f>
        <v>950395</v>
      </c>
      <c r="E56" s="7"/>
    </row>
    <row r="57" spans="1:5" ht="16.5" customHeight="1">
      <c r="A57" s="10" t="s">
        <v>459</v>
      </c>
      <c r="B57" s="6"/>
      <c r="C57" s="7">
        <v>10204</v>
      </c>
      <c r="D57" s="7"/>
      <c r="E57" s="7"/>
    </row>
    <row r="58" spans="1:5" ht="16.5" customHeight="1">
      <c r="A58" s="10" t="s">
        <v>347</v>
      </c>
      <c r="B58" s="6"/>
      <c r="C58" s="7">
        <v>40191</v>
      </c>
      <c r="D58" s="7"/>
      <c r="E58" s="7"/>
    </row>
    <row r="59" spans="1:5" ht="16.5" customHeight="1">
      <c r="A59" s="10" t="s">
        <v>348</v>
      </c>
      <c r="B59" s="6"/>
      <c r="C59" s="7">
        <v>10000</v>
      </c>
      <c r="D59" s="7"/>
      <c r="E59" s="7"/>
    </row>
    <row r="60" spans="1:5" ht="16.5" customHeight="1">
      <c r="A60" s="10" t="s">
        <v>460</v>
      </c>
      <c r="B60" s="6"/>
      <c r="C60" s="7">
        <v>10000</v>
      </c>
      <c r="D60" s="7"/>
      <c r="E60" s="7"/>
    </row>
    <row r="61" spans="1:5" ht="16.5" customHeight="1">
      <c r="A61" s="10" t="s">
        <v>349</v>
      </c>
      <c r="B61" s="6"/>
      <c r="C61" s="7">
        <v>80000</v>
      </c>
      <c r="D61" s="7"/>
      <c r="E61" s="7"/>
    </row>
    <row r="62" spans="1:5" ht="16.5" customHeight="1">
      <c r="A62" s="59" t="s">
        <v>376</v>
      </c>
      <c r="B62" s="60"/>
      <c r="C62" s="7"/>
      <c r="D62" s="7"/>
      <c r="E62" s="7"/>
    </row>
    <row r="63" spans="1:5" ht="16.5" customHeight="1">
      <c r="A63" s="59" t="s">
        <v>377</v>
      </c>
      <c r="B63" s="60"/>
      <c r="C63" s="7"/>
      <c r="D63" s="7"/>
      <c r="E63" s="7"/>
    </row>
    <row r="64" spans="1:5" ht="16.5" customHeight="1">
      <c r="A64" s="47" t="s">
        <v>462</v>
      </c>
      <c r="B64" s="46"/>
      <c r="C64" s="7">
        <v>800000</v>
      </c>
      <c r="D64" s="7"/>
      <c r="E64" s="7"/>
    </row>
    <row r="65" spans="1:5" ht="16.5" customHeight="1">
      <c r="A65" s="59" t="s">
        <v>378</v>
      </c>
      <c r="B65" s="60"/>
      <c r="C65" s="7"/>
      <c r="D65" s="7">
        <f>SUM(C66-C67)</f>
        <v>0</v>
      </c>
      <c r="E65" s="7"/>
    </row>
    <row r="66" spans="1:5" ht="15.75">
      <c r="A66" s="64" t="s">
        <v>379</v>
      </c>
      <c r="B66" s="65"/>
      <c r="C66" s="7"/>
      <c r="D66" s="7"/>
      <c r="E66" s="7"/>
    </row>
    <row r="67" spans="1:5" ht="15.75">
      <c r="A67" s="59" t="s">
        <v>380</v>
      </c>
      <c r="B67" s="60"/>
      <c r="C67" s="7"/>
      <c r="D67" s="7"/>
      <c r="E67" s="7"/>
    </row>
    <row r="68" spans="1:5" ht="19.5" customHeight="1">
      <c r="A68" s="59" t="s">
        <v>381</v>
      </c>
      <c r="B68" s="60"/>
      <c r="C68" s="7"/>
      <c r="D68" s="7">
        <f>SUM(C69-C70)</f>
        <v>777045</v>
      </c>
      <c r="E68" s="12"/>
    </row>
    <row r="69" spans="1:5" ht="18.75">
      <c r="A69" s="64" t="s">
        <v>379</v>
      </c>
      <c r="B69" s="65"/>
      <c r="C69" s="7">
        <v>3077223</v>
      </c>
      <c r="D69" s="7"/>
      <c r="E69" s="13"/>
    </row>
    <row r="70" spans="1:5" ht="18.75">
      <c r="A70" s="59" t="s">
        <v>380</v>
      </c>
      <c r="B70" s="60"/>
      <c r="C70" s="7">
        <v>2300178</v>
      </c>
      <c r="D70" s="7"/>
      <c r="E70" s="12"/>
    </row>
    <row r="71" spans="1:5" ht="19.5" customHeight="1" hidden="1">
      <c r="A71" s="59" t="s">
        <v>382</v>
      </c>
      <c r="B71" s="60"/>
      <c r="C71" s="7"/>
      <c r="D71" s="7">
        <f>SUM(C72-C73)</f>
        <v>0</v>
      </c>
      <c r="E71" s="12"/>
    </row>
    <row r="72" spans="1:5" ht="18.75" hidden="1">
      <c r="A72" s="64" t="s">
        <v>383</v>
      </c>
      <c r="B72" s="65"/>
      <c r="C72" s="7"/>
      <c r="D72" s="7"/>
      <c r="E72" s="13"/>
    </row>
    <row r="73" spans="1:5" ht="18.75" hidden="1">
      <c r="A73" s="59" t="s">
        <v>380</v>
      </c>
      <c r="B73" s="60"/>
      <c r="C73" s="8"/>
      <c r="D73" s="7"/>
      <c r="E73" s="12"/>
    </row>
    <row r="74" spans="1:5" ht="18.75">
      <c r="A74" s="59" t="s">
        <v>384</v>
      </c>
      <c r="B74" s="60"/>
      <c r="C74" s="7"/>
      <c r="D74" s="7">
        <f>SUM(C75-C76)</f>
        <v>0</v>
      </c>
      <c r="E74" s="12"/>
    </row>
    <row r="75" spans="1:5" ht="19.5" customHeight="1">
      <c r="A75" s="64" t="s">
        <v>383</v>
      </c>
      <c r="B75" s="65"/>
      <c r="C75" s="7">
        <v>0</v>
      </c>
      <c r="D75" s="7"/>
      <c r="E75" s="13"/>
    </row>
    <row r="76" spans="1:5" ht="18.75">
      <c r="A76" s="59" t="s">
        <v>380</v>
      </c>
      <c r="B76" s="60"/>
      <c r="C76" s="8">
        <v>0</v>
      </c>
      <c r="D76" s="7"/>
      <c r="E76" s="12"/>
    </row>
    <row r="77" spans="1:5" ht="15.75">
      <c r="A77" s="59" t="s">
        <v>385</v>
      </c>
      <c r="B77" s="60"/>
      <c r="C77" s="7"/>
      <c r="D77" s="7">
        <f>SUM(C78:C83)</f>
        <v>17967949</v>
      </c>
      <c r="E77" s="7"/>
    </row>
    <row r="78" spans="1:5" ht="15.75">
      <c r="A78" s="63" t="s">
        <v>386</v>
      </c>
      <c r="B78" s="62"/>
      <c r="C78" s="7">
        <v>911574</v>
      </c>
      <c r="D78" s="7"/>
      <c r="E78" s="7"/>
    </row>
    <row r="79" spans="1:5" ht="15.75">
      <c r="A79" s="63" t="s">
        <v>387</v>
      </c>
      <c r="B79" s="62"/>
      <c r="C79" s="7">
        <v>216410</v>
      </c>
      <c r="D79" s="7"/>
      <c r="E79" s="7"/>
    </row>
    <row r="80" spans="1:5" ht="18.75">
      <c r="A80" s="61" t="s">
        <v>388</v>
      </c>
      <c r="B80" s="62"/>
      <c r="C80" s="7">
        <v>13339228</v>
      </c>
      <c r="D80" s="16"/>
      <c r="E80" s="16"/>
    </row>
    <row r="81" spans="1:5" ht="15.75">
      <c r="A81" s="61" t="s">
        <v>389</v>
      </c>
      <c r="B81" s="62"/>
      <c r="C81" s="7">
        <v>1251696</v>
      </c>
      <c r="D81" s="7"/>
      <c r="E81" s="7"/>
    </row>
    <row r="82" spans="1:5" ht="15.75">
      <c r="A82" s="61" t="s">
        <v>390</v>
      </c>
      <c r="B82" s="62"/>
      <c r="C82" s="7">
        <v>268978</v>
      </c>
      <c r="D82" s="7"/>
      <c r="E82" s="7"/>
    </row>
    <row r="83" spans="1:5" ht="15.75">
      <c r="A83" s="61" t="s">
        <v>391</v>
      </c>
      <c r="B83" s="62"/>
      <c r="C83" s="7">
        <v>1980063</v>
      </c>
      <c r="D83" s="7"/>
      <c r="E83" s="7"/>
    </row>
    <row r="84" spans="1:5" ht="15.75">
      <c r="A84" s="59" t="s">
        <v>392</v>
      </c>
      <c r="B84" s="60"/>
      <c r="C84" s="7"/>
      <c r="D84" s="7">
        <f>C85+C86</f>
        <v>0</v>
      </c>
      <c r="E84" s="7"/>
    </row>
    <row r="85" spans="1:5" ht="15.75">
      <c r="A85" s="14" t="s">
        <v>393</v>
      </c>
      <c r="B85" s="15"/>
      <c r="C85" s="7">
        <v>0</v>
      </c>
      <c r="D85" s="7"/>
      <c r="E85" s="7"/>
    </row>
    <row r="86" spans="1:5" ht="15.75">
      <c r="A86" s="14" t="s">
        <v>394</v>
      </c>
      <c r="B86" s="15"/>
      <c r="C86" s="7">
        <v>0</v>
      </c>
      <c r="D86" s="7"/>
      <c r="E86" s="7"/>
    </row>
    <row r="87" spans="1:5" ht="15.75">
      <c r="A87" s="59" t="s">
        <v>395</v>
      </c>
      <c r="B87" s="60"/>
      <c r="C87" s="7"/>
      <c r="D87" s="7">
        <f>SUM(C88:C94)</f>
        <v>8909829</v>
      </c>
      <c r="E87" s="7"/>
    </row>
    <row r="88" spans="1:5" ht="15.75">
      <c r="A88" s="14" t="s">
        <v>393</v>
      </c>
      <c r="B88" s="15"/>
      <c r="C88" s="7">
        <v>42714</v>
      </c>
      <c r="D88" s="7"/>
      <c r="E88" s="7"/>
    </row>
    <row r="89" spans="1:5" ht="15.75">
      <c r="A89" s="61" t="s">
        <v>463</v>
      </c>
      <c r="B89" s="62"/>
      <c r="C89" s="7">
        <v>920783</v>
      </c>
      <c r="D89" s="7"/>
      <c r="E89" s="7"/>
    </row>
    <row r="90" spans="1:5" ht="15.75">
      <c r="A90" s="61" t="s">
        <v>464</v>
      </c>
      <c r="B90" s="62"/>
      <c r="C90" s="7">
        <v>0</v>
      </c>
      <c r="D90" s="7"/>
      <c r="E90" s="7"/>
    </row>
    <row r="91" spans="1:5" ht="15.75">
      <c r="A91" s="14" t="s">
        <v>394</v>
      </c>
      <c r="B91" s="15"/>
      <c r="C91" s="7">
        <v>0</v>
      </c>
      <c r="D91" s="7"/>
      <c r="E91" s="7"/>
    </row>
    <row r="92" spans="1:5" ht="15.75">
      <c r="A92" s="61" t="s">
        <v>396</v>
      </c>
      <c r="B92" s="62"/>
      <c r="C92" s="7">
        <v>1368550</v>
      </c>
      <c r="D92" s="7"/>
      <c r="E92" s="7"/>
    </row>
    <row r="93" spans="1:5" ht="15.75">
      <c r="A93" s="61" t="s">
        <v>397</v>
      </c>
      <c r="B93" s="62"/>
      <c r="C93" s="7">
        <v>0</v>
      </c>
      <c r="D93" s="7"/>
      <c r="E93" s="7"/>
    </row>
    <row r="94" spans="1:5" ht="15.75">
      <c r="A94" s="14" t="s">
        <v>398</v>
      </c>
      <c r="B94" s="15"/>
      <c r="C94" s="7">
        <v>6577782</v>
      </c>
      <c r="D94" s="7"/>
      <c r="E94" s="7"/>
    </row>
    <row r="95" spans="1:5" ht="15.75">
      <c r="A95" s="59" t="s">
        <v>399</v>
      </c>
      <c r="B95" s="60"/>
      <c r="C95" s="7">
        <v>1791341</v>
      </c>
      <c r="D95" s="8"/>
      <c r="E95" s="7">
        <f>SUM(D96:D100)</f>
        <v>583286043</v>
      </c>
    </row>
    <row r="96" spans="1:5" ht="15.75">
      <c r="A96" s="57" t="s">
        <v>338</v>
      </c>
      <c r="B96" s="58"/>
      <c r="C96" s="7"/>
      <c r="D96" s="8">
        <v>10629347</v>
      </c>
      <c r="E96" s="8"/>
    </row>
    <row r="97" spans="1:5" ht="15.75">
      <c r="A97" s="57" t="s">
        <v>339</v>
      </c>
      <c r="B97" s="58"/>
      <c r="C97" s="7"/>
      <c r="D97" s="8">
        <v>295351767</v>
      </c>
      <c r="E97" s="8"/>
    </row>
    <row r="98" spans="1:5" ht="15.75">
      <c r="A98" s="57" t="s">
        <v>340</v>
      </c>
      <c r="B98" s="58"/>
      <c r="C98" s="7"/>
      <c r="D98" s="7">
        <v>157308410</v>
      </c>
      <c r="E98" s="7"/>
    </row>
    <row r="99" spans="1:5" ht="15.75">
      <c r="A99" s="59" t="s">
        <v>341</v>
      </c>
      <c r="B99" s="60"/>
      <c r="C99" s="7"/>
      <c r="D99" s="7">
        <v>119846519</v>
      </c>
      <c r="E99" s="7"/>
    </row>
    <row r="100" spans="1:5" ht="15.75">
      <c r="A100" s="59" t="s">
        <v>400</v>
      </c>
      <c r="B100" s="60"/>
      <c r="C100" s="7"/>
      <c r="D100" s="7">
        <v>150000</v>
      </c>
      <c r="E100" s="7"/>
    </row>
    <row r="101" spans="1:5" ht="16.5" thickBot="1">
      <c r="A101" s="55" t="s">
        <v>401</v>
      </c>
      <c r="B101" s="56"/>
      <c r="C101" s="17"/>
      <c r="D101" s="18"/>
      <c r="E101" s="18">
        <f>SUM(E49+E95)</f>
        <v>801147094</v>
      </c>
    </row>
    <row r="102" spans="1:5" ht="15.75">
      <c r="A102" s="19"/>
      <c r="B102" s="19"/>
      <c r="C102" s="20"/>
      <c r="D102" s="20"/>
      <c r="E102" s="20"/>
    </row>
    <row r="114" ht="15.75" customHeight="1">
      <c r="F114" s="45" t="s">
        <v>402</v>
      </c>
    </row>
  </sheetData>
  <mergeCells count="83">
    <mergeCell ref="A6:B6"/>
    <mergeCell ref="A7:B7"/>
    <mergeCell ref="A8:B8"/>
    <mergeCell ref="A9:B9"/>
    <mergeCell ref="A1:E1"/>
    <mergeCell ref="A2:E2"/>
    <mergeCell ref="A3:E3"/>
    <mergeCell ref="A4:B5"/>
    <mergeCell ref="C4:E4"/>
    <mergeCell ref="A10:B10"/>
    <mergeCell ref="A11:B11"/>
    <mergeCell ref="A12:B12"/>
    <mergeCell ref="A13:B13"/>
    <mergeCell ref="A16:B16"/>
    <mergeCell ref="A25:B25"/>
    <mergeCell ref="A26:B26"/>
    <mergeCell ref="A27:B27"/>
    <mergeCell ref="A23:B23"/>
    <mergeCell ref="A28:B28"/>
    <mergeCell ref="A29:B29"/>
    <mergeCell ref="A30:B30"/>
    <mergeCell ref="A31:B31"/>
    <mergeCell ref="A32:B32"/>
    <mergeCell ref="A33:B33"/>
    <mergeCell ref="A34:B34"/>
    <mergeCell ref="A36:B36"/>
    <mergeCell ref="A35:B35"/>
    <mergeCell ref="A37:B37"/>
    <mergeCell ref="A38:B38"/>
    <mergeCell ref="A39:B39"/>
    <mergeCell ref="A40:B40"/>
    <mergeCell ref="A41:B41"/>
    <mergeCell ref="A43:B43"/>
    <mergeCell ref="A44:B44"/>
    <mergeCell ref="A45:B45"/>
    <mergeCell ref="A42:B42"/>
    <mergeCell ref="A46:B46"/>
    <mergeCell ref="A47:B47"/>
    <mergeCell ref="A48:B48"/>
    <mergeCell ref="A49:B49"/>
    <mergeCell ref="A50:B50"/>
    <mergeCell ref="A51:B51"/>
    <mergeCell ref="A52:B52"/>
    <mergeCell ref="A54:B54"/>
    <mergeCell ref="A53:B53"/>
    <mergeCell ref="A55:B55"/>
    <mergeCell ref="A56:B56"/>
    <mergeCell ref="A65:B65"/>
    <mergeCell ref="A66:B66"/>
    <mergeCell ref="A62:B62"/>
    <mergeCell ref="A63:B63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96:B96"/>
    <mergeCell ref="A79:B79"/>
    <mergeCell ref="A80:B80"/>
    <mergeCell ref="A81:B81"/>
    <mergeCell ref="A82:B82"/>
    <mergeCell ref="A84:B84"/>
    <mergeCell ref="A92:B92"/>
    <mergeCell ref="A89:B89"/>
    <mergeCell ref="A93:B93"/>
    <mergeCell ref="A90:B90"/>
    <mergeCell ref="A14:B14"/>
    <mergeCell ref="A15:B15"/>
    <mergeCell ref="A101:B101"/>
    <mergeCell ref="A97:B97"/>
    <mergeCell ref="A98:B98"/>
    <mergeCell ref="A99:B99"/>
    <mergeCell ref="A100:B100"/>
    <mergeCell ref="A83:B83"/>
    <mergeCell ref="A87:B87"/>
    <mergeCell ref="A95:B9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2011-03-10T06:08:27Z</cp:lastPrinted>
  <dcterms:created xsi:type="dcterms:W3CDTF">2008-02-10T07:21:53Z</dcterms:created>
  <dcterms:modified xsi:type="dcterms:W3CDTF">2012-01-20T07:17:07Z</dcterms:modified>
  <cp:category/>
  <cp:version/>
  <cp:contentType/>
  <cp:contentStatus/>
</cp:coreProperties>
</file>